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6860" windowHeight="73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'!$A$1:$P$79</definedName>
  </definedNames>
  <calcPr fullCalcOnLoad="1"/>
</workbook>
</file>

<file path=xl/sharedStrings.xml><?xml version="1.0" encoding="utf-8"?>
<sst xmlns="http://schemas.openxmlformats.org/spreadsheetml/2006/main" count="333" uniqueCount="213">
  <si>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</si>
  <si>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</si>
  <si>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</si>
  <si>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</si>
  <si>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</si>
  <si>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</si>
  <si>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</si>
  <si>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</si>
  <si>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</si>
  <si>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</si>
  <si>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</si>
  <si>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</si>
  <si>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</si>
  <si>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</si>
  <si>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</si>
  <si>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</si>
  <si>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</si>
  <si>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</si>
  <si>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</si>
  <si>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</si>
  <si>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</si>
  <si>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</si>
  <si>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</si>
  <si>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</si>
  <si>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</si>
  <si>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</si>
  <si>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</si>
  <si>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</si>
  <si>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</si>
  <si>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</si>
  <si>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</si>
  <si>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</si>
  <si>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</si>
  <si>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</si>
  <si>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</si>
  <si>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</si>
  <si>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</si>
  <si>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</si>
  <si>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</si>
  <si>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</si>
  <si>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1.2 Цикл професійної підготовки</t>
  </si>
  <si>
    <t xml:space="preserve"> Кількість курсових робіт</t>
  </si>
  <si>
    <t>Разом п. 2.2</t>
  </si>
  <si>
    <t>Разом п. 1.3</t>
  </si>
  <si>
    <t>Разом обов'язкові компоненти освітньої програми</t>
  </si>
  <si>
    <t>обов'язкові</t>
  </si>
  <si>
    <t>№ з/п</t>
  </si>
  <si>
    <t>Кількість аудиторних годин за семестрами</t>
  </si>
  <si>
    <t>С</t>
  </si>
  <si>
    <t>К</t>
  </si>
  <si>
    <t>П</t>
  </si>
  <si>
    <t>Д</t>
  </si>
  <si>
    <t>Переддипломна</t>
  </si>
  <si>
    <t>Разом п. 1.2</t>
  </si>
  <si>
    <t>Разом п. 1.1</t>
  </si>
  <si>
    <t>Разом п. 1.4</t>
  </si>
  <si>
    <t>практич.</t>
  </si>
  <si>
    <t>1.1.1</t>
  </si>
  <si>
    <t>1.1.2</t>
  </si>
  <si>
    <t>Іноземна мова (за професійним спрямуванням)</t>
  </si>
  <si>
    <t>1.3.1</t>
  </si>
  <si>
    <t>Переддипломна практика</t>
  </si>
  <si>
    <t>1.4.1</t>
  </si>
  <si>
    <t>2.2.1</t>
  </si>
  <si>
    <t>2.2.2</t>
  </si>
  <si>
    <t>2.2.3</t>
  </si>
  <si>
    <t>1.2.1</t>
  </si>
  <si>
    <t>1.2.2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</si>
  <si>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</si>
  <si>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</si>
  <si>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</si>
  <si>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</si>
  <si>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Інтелектуальна власність</t>
  </si>
  <si>
    <t>Мехатронні системи</t>
  </si>
  <si>
    <t>Основи сучасних теорій управління якістю технологічних систем</t>
  </si>
  <si>
    <t>вибіркові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</si>
  <si>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</si>
  <si>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</si>
  <si>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</si>
  <si>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</si>
  <si>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1.1  Цикл загальної підготовки</t>
  </si>
  <si>
    <t>2.1  Цикл загальної підготовки</t>
  </si>
  <si>
    <t>2.2 Цикл професійної підготовки</t>
  </si>
  <si>
    <t>2.2.4</t>
  </si>
  <si>
    <t>Охорона праці в галузі та цивільний захист</t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</si>
  <si>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</si>
  <si>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4/0</t>
  </si>
  <si>
    <t>8/0</t>
  </si>
  <si>
    <t>6/2</t>
  </si>
  <si>
    <t>0/4</t>
  </si>
  <si>
    <t>6/6</t>
  </si>
  <si>
    <t>0/2</t>
  </si>
  <si>
    <t>2/0</t>
  </si>
  <si>
    <t>4/4</t>
  </si>
  <si>
    <t>16/16</t>
  </si>
  <si>
    <t>6/0</t>
  </si>
  <si>
    <t>10/0</t>
  </si>
  <si>
    <t>0/6</t>
  </si>
  <si>
    <t>1.3 Практична підготовка</t>
  </si>
  <si>
    <t>Працевлаштування та ділова кар'єра</t>
  </si>
  <si>
    <t>Директор ЦДЗО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</si>
  <si>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</si>
  <si>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Захист кваліфіка-ційної роботи магістра</t>
  </si>
  <si>
    <t>№</t>
  </si>
  <si>
    <t>Форма</t>
  </si>
  <si>
    <t>Кваліфікаційна робота магістра</t>
  </si>
  <si>
    <t>проєкти</t>
  </si>
  <si>
    <t>1.1.1.1</t>
  </si>
  <si>
    <t>1.1.1.2</t>
  </si>
  <si>
    <t>1.1.3</t>
  </si>
  <si>
    <t>Математичне моделювання та оптимізація в галузевому машинобудуванні</t>
  </si>
  <si>
    <t>1.4 Атестація</t>
  </si>
  <si>
    <t xml:space="preserve"> Кількість екзаменів</t>
  </si>
  <si>
    <t>Кількість заліків</t>
  </si>
  <si>
    <t>Разом вибіркові компоненти освітньої програми</t>
  </si>
  <si>
    <t>Загальна кількість</t>
  </si>
  <si>
    <t>22/0</t>
  </si>
  <si>
    <t>3 КРМ*</t>
  </si>
  <si>
    <t>Теоретичні основи та практичні аспекти нанотехнологій</t>
  </si>
  <si>
    <t>Разом п. 2.1</t>
  </si>
  <si>
    <t>Комп'ютерне моделювання і оптимальне проєктування підйомно-транспортних, будівельних і дорожніх машин</t>
  </si>
  <si>
    <t>Спеціальні крани</t>
  </si>
  <si>
    <t>Стандартизація та сертифікація в галузевому машинобудуванні</t>
  </si>
  <si>
    <t>Транспортно-логістичні системи</t>
  </si>
  <si>
    <t>2.2.5</t>
  </si>
  <si>
    <t>2.2.6</t>
  </si>
  <si>
    <t>2.2.7</t>
  </si>
  <si>
    <t>2.2.8</t>
  </si>
  <si>
    <t>2.2.9</t>
  </si>
  <si>
    <t>1, 2</t>
  </si>
  <si>
    <t>20/16</t>
  </si>
  <si>
    <t>Мехатронні системи (курсова робота)</t>
  </si>
  <si>
    <t>Спеціальні крани (курсова робота)</t>
  </si>
  <si>
    <t>Частка кредитів ЄКТС у відсотках</t>
  </si>
  <si>
    <t>Кількість кредитів ЄКТС за курсами</t>
  </si>
  <si>
    <t>2.1.1</t>
  </si>
  <si>
    <t>2.1.2</t>
  </si>
  <si>
    <t>Дисципліни вільного вибору (1, 2 семестри)</t>
  </si>
  <si>
    <t>4/6</t>
  </si>
  <si>
    <t>*Примітка: КРМ – захист кваліфікаційної роботи магістра</t>
  </si>
  <si>
    <t>Декан факультету машинобудування</t>
  </si>
  <si>
    <t>Кількість курсових проєктів</t>
  </si>
  <si>
    <t>протокол № _____</t>
  </si>
  <si>
    <t>на основі першого (бакалаврського) рівня вищої освіти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</si>
  <si>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</si>
  <si>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</si>
  <si>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Строк навчання – 1 рік 4 місяці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</si>
  <si>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</si>
  <si>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Екзамена-ційна сесія</t>
  </si>
  <si>
    <t>2.1.3</t>
  </si>
  <si>
    <t>Дисципліна вільного вибору (2 семестр)</t>
  </si>
  <si>
    <t>Дисципліна з інших ОП ДДМА</t>
  </si>
  <si>
    <t>Промисловий  транспорт</t>
  </si>
  <si>
    <t>Роботи та маніпулятори</t>
  </si>
  <si>
    <t>8/8</t>
  </si>
  <si>
    <t>НАВЧАЛЬНІ ДИСЦИПЛІНИ, ЩО ВИВЧАЮТЬСЯ ПОНАД НОРМАТИВНУ КІЛЬКІСТЬ КРЕДИТІВ ЄКТС</t>
  </si>
  <si>
    <t>1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</si>
  <si>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</si>
  <si>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</si>
  <si>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</si>
  <si>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</si>
  <si>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</si>
  <si>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Науково-дослідна практика</t>
  </si>
  <si>
    <t>1.3.2</t>
  </si>
  <si>
    <t>Науково-дослідна</t>
  </si>
  <si>
    <t>Н/П</t>
  </si>
  <si>
    <t>/П</t>
  </si>
  <si>
    <t>90 годин*</t>
  </si>
  <si>
    <t>5 + 90 годин</t>
  </si>
  <si>
    <t>4/2</t>
  </si>
  <si>
    <t>Кількість годин</t>
  </si>
  <si>
    <t xml:space="preserve">         (Выктор Ковальов)</t>
  </si>
  <si>
    <t>С/Н</t>
  </si>
  <si>
    <t>Н/К</t>
  </si>
  <si>
    <t>Теоретичне навчання</t>
  </si>
  <si>
    <t>Настановна сесія</t>
  </si>
  <si>
    <t>Виконання кваліфікаційної роботи магістра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</si>
  <si>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</si>
  <si>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</si>
  <si>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</si>
  <si>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</si>
  <si>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</si>
  <si>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</si>
  <si>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Науково-дослідна робота та принципи її організації</t>
  </si>
  <si>
    <t>1.2.1.1</t>
  </si>
  <si>
    <t>1.2.1.2</t>
  </si>
  <si>
    <t>1.2.3</t>
  </si>
  <si>
    <t>1.2.4</t>
  </si>
  <si>
    <t>1.2.5</t>
  </si>
  <si>
    <t>Автоматизоване проєктування виробів галузевого машинобудування</t>
  </si>
  <si>
    <t>Автоматизоване проєктування виробів галузевого машинобудування (курсова робота)</t>
  </si>
  <si>
    <t>Прогресивні процеси важкого машинобудування</t>
  </si>
  <si>
    <t>2/6</t>
  </si>
  <si>
    <t>18/4</t>
  </si>
  <si>
    <t>28/0</t>
  </si>
  <si>
    <t>18/8</t>
  </si>
  <si>
    <t>22/10</t>
  </si>
  <si>
    <t>2 ДИСЦИПЛІНИ ВІЛЬНОГО ВИБОРУ</t>
  </si>
  <si>
    <t>2.2.7.1</t>
  </si>
  <si>
    <t>2.2.7.2</t>
  </si>
  <si>
    <t>30/10</t>
  </si>
  <si>
    <t>36/16</t>
  </si>
  <si>
    <t>10/4</t>
  </si>
  <si>
    <t>38/20</t>
  </si>
  <si>
    <t>Н</t>
  </si>
  <si>
    <t>Примітка. *7,5 години на тиждень (12 тижнів)</t>
  </si>
  <si>
    <t>CAD\CAM\CAE-системи</t>
  </si>
  <si>
    <t>Високоефективні методи обробки матеріалів у машинобудуванні</t>
  </si>
  <si>
    <t>"     "                   2024 р.</t>
  </si>
  <si>
    <t>(набір 2024 року)</t>
  </si>
  <si>
    <t xml:space="preserve">V ПЛАН ОСВІТНЬОГО ПРОЦЕСУ НА 2024/2025 НАВЧАЛЬНИЙ РІК          НАБІР 2024 РОКУ                              </t>
  </si>
  <si>
    <t>2.2.4.1</t>
  </si>
  <si>
    <t>2.2.4.2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</si>
</sst>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E+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8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52" applyFont="1" applyAlignment="1">
      <alignment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49" fontId="6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 wrapText="1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3" fontId="10" fillId="0" borderId="30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left" vertical="center" wrapText="1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3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53" applyNumberFormat="1" applyFont="1" applyFill="1" applyBorder="1" applyAlignment="1">
      <alignment horizontal="left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5" xfId="53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 applyProtection="1">
      <alignment horizontal="center" vertical="center"/>
      <protection/>
    </xf>
    <xf numFmtId="1" fontId="10" fillId="0" borderId="38" xfId="53" applyNumberFormat="1" applyFont="1" applyFill="1" applyBorder="1" applyAlignment="1" applyProtection="1">
      <alignment horizontal="center" vertical="center"/>
      <protection/>
    </xf>
    <xf numFmtId="1" fontId="6" fillId="0" borderId="38" xfId="53" applyNumberFormat="1" applyFont="1" applyFill="1" applyBorder="1" applyAlignment="1" applyProtection="1">
      <alignment horizontal="center" vertical="center"/>
      <protection/>
    </xf>
    <xf numFmtId="1" fontId="10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49" fontId="10" fillId="0" borderId="22" xfId="53" applyNumberFormat="1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7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22" fillId="0" borderId="47" xfId="0" applyNumberFormat="1" applyFont="1" applyFill="1" applyBorder="1" applyAlignment="1" applyProtection="1">
      <alignment horizontal="center" vertical="center"/>
      <protection/>
    </xf>
    <xf numFmtId="174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74" fontId="10" fillId="0" borderId="45" xfId="53" applyNumberFormat="1" applyFont="1" applyFill="1" applyBorder="1" applyAlignment="1" applyProtection="1">
      <alignment horizontal="center" vertical="center"/>
      <protection/>
    </xf>
    <xf numFmtId="174" fontId="10" fillId="0" borderId="47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51" xfId="0" applyNumberFormat="1" applyFont="1" applyFill="1" applyBorder="1" applyAlignment="1" applyProtection="1">
      <alignment horizontal="center" vertical="center"/>
      <protection/>
    </xf>
    <xf numFmtId="176" fontId="6" fillId="0" borderId="52" xfId="0" applyNumberFormat="1" applyFont="1" applyFill="1" applyBorder="1" applyAlignment="1" applyProtection="1">
      <alignment horizontal="center" vertical="center"/>
      <protection/>
    </xf>
    <xf numFmtId="176" fontId="6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54" xfId="0" applyNumberFormat="1" applyFont="1" applyFill="1" applyBorder="1" applyAlignment="1" applyProtection="1">
      <alignment horizontal="center" vertical="center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left" vertical="top" wrapText="1"/>
    </xf>
    <xf numFmtId="176" fontId="10" fillId="0" borderId="55" xfId="53" applyNumberFormat="1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174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174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49" fontId="10" fillId="0" borderId="61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1" fontId="10" fillId="0" borderId="62" xfId="53" applyNumberFormat="1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38" xfId="53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4" xfId="53" applyNumberFormat="1" applyFont="1" applyFill="1" applyBorder="1" applyAlignment="1" applyProtection="1">
      <alignment horizontal="left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3" fontId="6" fillId="0" borderId="64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5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66" xfId="53" applyNumberFormat="1" applyFont="1" applyFill="1" applyBorder="1" applyAlignment="1" applyProtection="1">
      <alignment horizontal="center" vertical="center"/>
      <protection/>
    </xf>
    <xf numFmtId="176" fontId="10" fillId="0" borderId="67" xfId="53" applyNumberFormat="1" applyFont="1" applyFill="1" applyBorder="1" applyAlignment="1" applyProtection="1">
      <alignment horizontal="center" vertical="center"/>
      <protection/>
    </xf>
    <xf numFmtId="49" fontId="6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68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173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71" xfId="53" applyNumberFormat="1" applyFont="1" applyFill="1" applyBorder="1" applyAlignment="1" applyProtection="1">
      <alignment horizontal="center" vertical="center"/>
      <protection/>
    </xf>
    <xf numFmtId="176" fontId="10" fillId="0" borderId="61" xfId="53" applyNumberFormat="1" applyFont="1" applyFill="1" applyBorder="1" applyAlignment="1" applyProtection="1">
      <alignment horizontal="center" vertical="center"/>
      <protection/>
    </xf>
    <xf numFmtId="49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72" xfId="53" applyNumberFormat="1" applyFont="1" applyFill="1" applyBorder="1" applyAlignment="1" applyProtection="1">
      <alignment horizontal="center" vertical="center"/>
      <protection/>
    </xf>
    <xf numFmtId="49" fontId="10" fillId="0" borderId="70" xfId="53" applyNumberFormat="1" applyFont="1" applyFill="1" applyBorder="1" applyAlignment="1" applyProtection="1">
      <alignment horizontal="center" vertical="center"/>
      <protection/>
    </xf>
    <xf numFmtId="49" fontId="10" fillId="0" borderId="73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4" fontId="10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31" xfId="53" applyNumberFormat="1" applyFont="1" applyFill="1" applyBorder="1" applyAlignment="1" applyProtection="1">
      <alignment horizontal="center" vertical="center"/>
      <protection/>
    </xf>
    <xf numFmtId="174" fontId="6" fillId="0" borderId="35" xfId="53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 applyProtection="1">
      <alignment horizontal="center" vertical="center"/>
      <protection/>
    </xf>
    <xf numFmtId="49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>
      <alignment horizontal="left" vertical="center" wrapText="1"/>
      <protection/>
    </xf>
    <xf numFmtId="49" fontId="6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67" xfId="53" applyFont="1" applyFill="1" applyBorder="1" applyAlignment="1">
      <alignment horizontal="left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6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74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49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4" fontId="10" fillId="0" borderId="21" xfId="0" applyNumberFormat="1" applyFont="1" applyFill="1" applyBorder="1" applyAlignment="1">
      <alignment horizontal="center" vertical="center"/>
    </xf>
    <xf numFmtId="2" fontId="10" fillId="0" borderId="21" xfId="53" applyNumberFormat="1" applyFont="1" applyFill="1" applyBorder="1" applyAlignment="1" applyProtection="1">
      <alignment horizontal="center" vertical="center"/>
      <protection/>
    </xf>
    <xf numFmtId="2" fontId="10" fillId="0" borderId="6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49" fontId="6" fillId="0" borderId="21" xfId="53" applyNumberFormat="1" applyFont="1" applyFill="1" applyBorder="1" applyAlignment="1">
      <alignment horizontal="left" vertical="center" wrapText="1"/>
      <protection/>
    </xf>
    <xf numFmtId="175" fontId="6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right" vertical="center"/>
      <protection/>
    </xf>
    <xf numFmtId="175" fontId="10" fillId="0" borderId="75" xfId="53" applyNumberFormat="1" applyFont="1" applyFill="1" applyBorder="1" applyAlignment="1" applyProtection="1">
      <alignment horizontal="right" vertical="center"/>
      <protection/>
    </xf>
    <xf numFmtId="173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49" fontId="6" fillId="0" borderId="23" xfId="53" applyNumberFormat="1" applyFont="1" applyFill="1" applyBorder="1" applyAlignment="1" applyProtection="1">
      <alignment horizontal="center" vertical="center"/>
      <protection/>
    </xf>
    <xf numFmtId="174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9" fillId="0" borderId="0" xfId="52" applyNumberFormat="1" applyFont="1" applyFill="1" applyBorder="1" applyAlignment="1">
      <alignment vertical="center" wrapText="1"/>
      <protection/>
    </xf>
    <xf numFmtId="0" fontId="9" fillId="0" borderId="62" xfId="0" applyFont="1" applyBorder="1" applyAlignment="1">
      <alignment vertical="center" wrapText="1"/>
    </xf>
    <xf numFmtId="49" fontId="3" fillId="0" borderId="0" xfId="52" applyNumberFormat="1" applyFont="1" applyBorder="1" applyAlignment="1" applyProtection="1">
      <alignment vertical="center" wrapText="1"/>
      <protection locked="0"/>
    </xf>
    <xf numFmtId="0" fontId="3" fillId="0" borderId="62" xfId="0" applyFont="1" applyBorder="1" applyAlignment="1">
      <alignment vertical="center" wrapText="1"/>
    </xf>
    <xf numFmtId="49" fontId="6" fillId="0" borderId="71" xfId="53" applyNumberFormat="1" applyFont="1" applyFill="1" applyBorder="1" applyAlignment="1">
      <alignment horizontal="center" vertical="center" wrapText="1"/>
      <protection/>
    </xf>
    <xf numFmtId="0" fontId="6" fillId="0" borderId="76" xfId="53" applyFont="1" applyFill="1" applyBorder="1" applyAlignment="1">
      <alignment horizontal="left" vertical="center" wrapText="1"/>
      <protection/>
    </xf>
    <xf numFmtId="49" fontId="10" fillId="0" borderId="77" xfId="53" applyNumberFormat="1" applyFont="1" applyFill="1" applyBorder="1" applyAlignment="1">
      <alignment horizontal="center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left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0" fontId="6" fillId="0" borderId="79" xfId="53" applyFont="1" applyFill="1" applyBorder="1" applyAlignment="1">
      <alignment horizontal="left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49" fontId="10" fillId="0" borderId="46" xfId="53" applyNumberFormat="1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left" vertical="center" wrapText="1"/>
      <protection/>
    </xf>
    <xf numFmtId="49" fontId="10" fillId="0" borderId="38" xfId="53" applyNumberFormat="1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81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0" fontId="6" fillId="0" borderId="74" xfId="53" applyFont="1" applyFill="1" applyBorder="1" applyAlignment="1">
      <alignment horizontal="left" vertical="center" wrapText="1"/>
      <protection/>
    </xf>
    <xf numFmtId="49" fontId="6" fillId="0" borderId="35" xfId="0" applyNumberFormat="1" applyFont="1" applyFill="1" applyBorder="1" applyAlignment="1">
      <alignment horizontal="left" vertical="center" wrapText="1"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49" fontId="6" fillId="0" borderId="78" xfId="53" applyNumberFormat="1" applyFont="1" applyFill="1" applyBorder="1" applyAlignment="1">
      <alignment horizontal="center" vertical="center" wrapText="1"/>
      <protection/>
    </xf>
    <xf numFmtId="49" fontId="10" fillId="0" borderId="45" xfId="53" applyNumberFormat="1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10" fillId="0" borderId="42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3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174" fontId="10" fillId="0" borderId="27" xfId="53" applyNumberFormat="1" applyFont="1" applyFill="1" applyBorder="1" applyAlignment="1">
      <alignment horizontal="center" vertical="center" wrapText="1"/>
      <protection/>
    </xf>
    <xf numFmtId="174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 wrapText="1"/>
      <protection/>
    </xf>
    <xf numFmtId="1" fontId="6" fillId="0" borderId="29" xfId="53" applyNumberFormat="1" applyFont="1" applyFill="1" applyBorder="1" applyAlignment="1">
      <alignment horizontal="center" vertical="center" wrapText="1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49" fontId="10" fillId="0" borderId="82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49" fontId="6" fillId="0" borderId="83" xfId="5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3" fillId="0" borderId="45" xfId="52" applyNumberFormat="1" applyFont="1" applyBorder="1" applyAlignment="1" applyProtection="1">
      <alignment horizontal="left" vertical="center" wrapText="1"/>
      <protection locked="0"/>
    </xf>
    <xf numFmtId="49" fontId="3" fillId="0" borderId="46" xfId="52" applyNumberFormat="1" applyFont="1" applyBorder="1" applyAlignment="1" applyProtection="1">
      <alignment horizontal="left" vertical="center" wrapText="1"/>
      <protection locked="0"/>
    </xf>
    <xf numFmtId="49" fontId="3" fillId="0" borderId="25" xfId="52" applyNumberFormat="1" applyFont="1" applyBorder="1" applyAlignment="1" applyProtection="1">
      <alignment horizontal="left" vertical="center" wrapText="1"/>
      <protection locked="0"/>
    </xf>
    <xf numFmtId="49" fontId="3" fillId="0" borderId="26" xfId="52" applyNumberFormat="1" applyFont="1" applyBorder="1" applyAlignment="1" applyProtection="1">
      <alignment horizontal="left" vertical="center" wrapText="1"/>
      <protection locked="0"/>
    </xf>
    <xf numFmtId="1" fontId="3" fillId="0" borderId="38" xfId="52" applyNumberFormat="1" applyFont="1" applyBorder="1" applyAlignment="1" applyProtection="1">
      <alignment horizontal="center" vertical="center" wrapText="1"/>
      <protection locked="0"/>
    </xf>
    <xf numFmtId="1" fontId="3" fillId="0" borderId="29" xfId="52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1" fontId="3" fillId="0" borderId="10" xfId="52" applyNumberFormat="1" applyFont="1" applyBorder="1" applyAlignment="1" applyProtection="1">
      <alignment horizontal="center" vertical="center" wrapText="1"/>
      <protection locked="0"/>
    </xf>
    <xf numFmtId="1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52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84" xfId="52" applyFont="1" applyBorder="1" applyAlignment="1">
      <alignment horizontal="center" vertical="center" wrapText="1"/>
      <protection/>
    </xf>
    <xf numFmtId="0" fontId="9" fillId="0" borderId="53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72" xfId="52" applyFont="1" applyBorder="1" applyAlignment="1">
      <alignment horizontal="center" vertical="center" wrapText="1"/>
      <protection/>
    </xf>
    <xf numFmtId="0" fontId="9" fillId="0" borderId="85" xfId="52" applyFont="1" applyBorder="1" applyAlignment="1">
      <alignment horizontal="center" vertical="center" wrapText="1"/>
      <protection/>
    </xf>
    <xf numFmtId="0" fontId="31" fillId="0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55" xfId="52" applyFont="1" applyBorder="1" applyAlignment="1">
      <alignment horizontal="center" vertical="center" wrapText="1"/>
      <protection/>
    </xf>
    <xf numFmtId="0" fontId="9" fillId="0" borderId="73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73" xfId="52" applyFont="1" applyBorder="1" applyAlignment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49" fontId="3" fillId="0" borderId="31" xfId="52" applyNumberFormat="1" applyFont="1" applyBorder="1" applyAlignment="1" applyProtection="1">
      <alignment horizontal="left" vertical="center" wrapText="1"/>
      <protection locked="0"/>
    </xf>
    <xf numFmtId="49" fontId="3" fillId="0" borderId="10" xfId="52" applyNumberFormat="1" applyFont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0" xfId="52" applyFont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9" fillId="0" borderId="14" xfId="52" applyNumberFormat="1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49" fontId="9" fillId="0" borderId="51" xfId="52" applyNumberFormat="1" applyFont="1" applyFill="1" applyBorder="1" applyAlignment="1">
      <alignment horizontal="center" vertical="center" wrapText="1"/>
      <protection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25" xfId="52" applyNumberFormat="1" applyFont="1" applyFill="1" applyBorder="1" applyAlignment="1">
      <alignment horizontal="center" vertical="center" wrapText="1"/>
      <protection/>
    </xf>
    <xf numFmtId="49" fontId="9" fillId="0" borderId="26" xfId="52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10" fillId="0" borderId="8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56" xfId="52" applyFont="1" applyBorder="1" applyAlignment="1">
      <alignment horizontal="center" vertical="center" wrapText="1"/>
      <protection/>
    </xf>
    <xf numFmtId="0" fontId="9" fillId="0" borderId="61" xfId="52" applyFont="1" applyBorder="1" applyAlignment="1">
      <alignment horizontal="center" vertical="center" wrapText="1"/>
      <protection/>
    </xf>
    <xf numFmtId="0" fontId="10" fillId="0" borderId="8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82" xfId="52" applyFont="1" applyBorder="1" applyAlignment="1">
      <alignment horizontal="center" vertical="center" wrapText="1"/>
      <protection/>
    </xf>
    <xf numFmtId="0" fontId="9" fillId="0" borderId="54" xfId="52" applyFont="1" applyBorder="1" applyAlignment="1">
      <alignment horizontal="center" vertical="center" wrapText="1"/>
      <protection/>
    </xf>
    <xf numFmtId="0" fontId="9" fillId="0" borderId="70" xfId="52" applyFont="1" applyBorder="1" applyAlignment="1">
      <alignment horizontal="center" vertical="center" wrapText="1"/>
      <protection/>
    </xf>
    <xf numFmtId="0" fontId="3" fillId="0" borderId="86" xfId="0" applyFont="1" applyFill="1" applyBorder="1" applyAlignment="1">
      <alignment horizontal="center" vertical="center" wrapText="1"/>
    </xf>
    <xf numFmtId="43" fontId="10" fillId="0" borderId="30" xfId="60" applyFont="1" applyBorder="1" applyAlignment="1">
      <alignment horizontal="center" vertical="center" wrapText="1"/>
    </xf>
    <xf numFmtId="43" fontId="10" fillId="0" borderId="34" xfId="60" applyFont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12" xfId="52" applyNumberFormat="1" applyFont="1" applyBorder="1" applyAlignment="1" applyProtection="1">
      <alignment horizontal="center" vertical="center" wrapText="1"/>
      <protection locked="0"/>
    </xf>
    <xf numFmtId="1" fontId="3" fillId="0" borderId="13" xfId="52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176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85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175" fontId="10" fillId="0" borderId="84" xfId="53" applyNumberFormat="1" applyFont="1" applyFill="1" applyBorder="1" applyAlignment="1" applyProtection="1">
      <alignment horizontal="left" vertical="center" wrapText="1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0" fontId="10" fillId="0" borderId="21" xfId="53" applyFont="1" applyFill="1" applyBorder="1" applyAlignment="1">
      <alignment horizontal="right" vertical="center"/>
      <protection/>
    </xf>
    <xf numFmtId="0" fontId="10" fillId="0" borderId="21" xfId="53" applyFont="1" applyFill="1" applyBorder="1" applyAlignment="1" applyProtection="1">
      <alignment horizontal="right" vertical="center"/>
      <protection/>
    </xf>
    <xf numFmtId="175" fontId="10" fillId="0" borderId="82" xfId="53" applyNumberFormat="1" applyFont="1" applyFill="1" applyBorder="1" applyAlignment="1" applyProtection="1">
      <alignment horizontal="center" vertical="center"/>
      <protection/>
    </xf>
    <xf numFmtId="175" fontId="10" fillId="0" borderId="84" xfId="53" applyNumberFormat="1" applyFont="1" applyFill="1" applyBorder="1" applyAlignment="1" applyProtection="1">
      <alignment horizontal="center" vertical="center"/>
      <protection/>
    </xf>
    <xf numFmtId="175" fontId="10" fillId="0" borderId="87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0" fontId="12" fillId="0" borderId="76" xfId="0" applyFont="1" applyFill="1" applyBorder="1" applyAlignment="1">
      <alignment horizontal="right" vertical="center"/>
    </xf>
    <xf numFmtId="0" fontId="10" fillId="0" borderId="76" xfId="0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74" xfId="53" applyNumberFormat="1" applyFont="1" applyFill="1" applyBorder="1" applyAlignment="1" applyProtection="1">
      <alignment horizontal="center" vertical="center"/>
      <protection/>
    </xf>
    <xf numFmtId="176" fontId="10" fillId="0" borderId="58" xfId="53" applyNumberFormat="1" applyFont="1" applyFill="1" applyBorder="1" applyAlignment="1" applyProtection="1">
      <alignment horizontal="center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 wrapText="1"/>
      <protection/>
    </xf>
    <xf numFmtId="176" fontId="10" fillId="0" borderId="49" xfId="53" applyNumberFormat="1" applyFont="1" applyFill="1" applyBorder="1" applyAlignment="1" applyProtection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 wrapText="1"/>
      <protection/>
    </xf>
    <xf numFmtId="172" fontId="10" fillId="0" borderId="43" xfId="0" applyNumberFormat="1" applyFont="1" applyFill="1" applyBorder="1" applyAlignment="1" applyProtection="1">
      <alignment horizontal="center" vertical="center" wrapText="1"/>
      <protection/>
    </xf>
    <xf numFmtId="172" fontId="10" fillId="0" borderId="49" xfId="0" applyNumberFormat="1" applyFont="1" applyFill="1" applyBorder="1" applyAlignment="1" applyProtection="1">
      <alignment horizontal="center" vertical="center" wrapText="1"/>
      <protection/>
    </xf>
    <xf numFmtId="176" fontId="10" fillId="0" borderId="58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5" fontId="10" fillId="0" borderId="58" xfId="53" applyNumberFormat="1" applyFont="1" applyFill="1" applyBorder="1" applyAlignment="1" applyProtection="1">
      <alignment horizontal="center" vertical="center"/>
      <protection/>
    </xf>
    <xf numFmtId="175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 applyProtection="1">
      <alignment horizontal="right" vertical="center"/>
      <protection/>
    </xf>
    <xf numFmtId="0" fontId="10" fillId="0" borderId="43" xfId="53" applyFont="1" applyFill="1" applyBorder="1" applyAlignment="1" applyProtection="1">
      <alignment horizontal="right" vertical="center"/>
      <protection/>
    </xf>
    <xf numFmtId="0" fontId="10" fillId="0" borderId="49" xfId="53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5" fontId="10" fillId="0" borderId="58" xfId="53" applyNumberFormat="1" applyFont="1" applyFill="1" applyBorder="1" applyAlignment="1" applyProtection="1">
      <alignment horizontal="right" vertical="center"/>
      <protection/>
    </xf>
    <xf numFmtId="175" fontId="10" fillId="0" borderId="43" xfId="53" applyNumberFormat="1" applyFont="1" applyFill="1" applyBorder="1" applyAlignment="1" applyProtection="1">
      <alignment horizontal="right" vertical="center"/>
      <protection/>
    </xf>
    <xf numFmtId="173" fontId="10" fillId="0" borderId="58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75" fontId="9" fillId="0" borderId="82" xfId="53" applyNumberFormat="1" applyFont="1" applyFill="1" applyBorder="1" applyAlignment="1" applyProtection="1">
      <alignment horizontal="center" vertical="center" wrapText="1"/>
      <protection/>
    </xf>
    <xf numFmtId="175" fontId="9" fillId="0" borderId="84" xfId="53" applyNumberFormat="1" applyFont="1" applyFill="1" applyBorder="1" applyAlignment="1" applyProtection="1">
      <alignment horizontal="center" vertical="center" wrapText="1"/>
      <protection/>
    </xf>
    <xf numFmtId="175" fontId="9" fillId="0" borderId="87" xfId="53" applyNumberFormat="1" applyFont="1" applyFill="1" applyBorder="1" applyAlignment="1" applyProtection="1">
      <alignment horizontal="center" vertical="center" wrapText="1"/>
      <protection/>
    </xf>
    <xf numFmtId="0" fontId="6" fillId="0" borderId="82" xfId="53" applyNumberFormat="1" applyFont="1" applyFill="1" applyBorder="1" applyAlignment="1" applyProtection="1">
      <alignment horizontal="center" vertical="center" wrapText="1"/>
      <protection/>
    </xf>
    <xf numFmtId="0" fontId="6" fillId="0" borderId="84" xfId="53" applyNumberFormat="1" applyFont="1" applyFill="1" applyBorder="1" applyAlignment="1" applyProtection="1">
      <alignment horizontal="center" vertical="center" wrapText="1"/>
      <protection/>
    </xf>
    <xf numFmtId="0" fontId="6" fillId="0" borderId="87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85" xfId="53" applyNumberFormat="1" applyFont="1" applyFill="1" applyBorder="1" applyAlignment="1" applyProtection="1">
      <alignment horizontal="center" vertical="center" wrapText="1"/>
      <protection/>
    </xf>
    <xf numFmtId="0" fontId="6" fillId="0" borderId="69" xfId="53" applyNumberFormat="1" applyFont="1" applyFill="1" applyBorder="1" applyAlignment="1" applyProtection="1">
      <alignment horizontal="center" vertical="center" wrapText="1"/>
      <protection/>
    </xf>
    <xf numFmtId="175" fontId="6" fillId="0" borderId="4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6" xfId="53" applyNumberFormat="1" applyFont="1" applyFill="1" applyBorder="1" applyAlignment="1" applyProtection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 wrapText="1"/>
      <protection/>
    </xf>
    <xf numFmtId="175" fontId="6" fillId="0" borderId="36" xfId="53" applyNumberFormat="1" applyFont="1" applyFill="1" applyBorder="1" applyAlignment="1" applyProtection="1">
      <alignment horizontal="center" vertical="center"/>
      <protection/>
    </xf>
    <xf numFmtId="175" fontId="6" fillId="0" borderId="39" xfId="53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72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2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9" xfId="53" applyNumberFormat="1" applyFont="1" applyFill="1" applyBorder="1" applyAlignment="1" applyProtection="1">
      <alignment horizontal="center" vertical="center"/>
      <protection/>
    </xf>
    <xf numFmtId="175" fontId="6" fillId="0" borderId="50" xfId="53" applyNumberFormat="1" applyFont="1" applyFill="1" applyBorder="1" applyAlignment="1" applyProtection="1">
      <alignment horizontal="center" vertical="center"/>
      <protection/>
    </xf>
    <xf numFmtId="175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1" xfId="53" applyNumberFormat="1" applyFont="1" applyFill="1" applyBorder="1" applyAlignment="1" applyProtection="1">
      <alignment horizontal="center" vertical="center" wrapText="1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19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82" xfId="53" applyFont="1" applyFill="1" applyBorder="1" applyAlignment="1">
      <alignment horizontal="center" vertical="center" wrapText="1"/>
      <protection/>
    </xf>
    <xf numFmtId="0" fontId="10" fillId="0" borderId="84" xfId="53" applyFont="1" applyFill="1" applyBorder="1" applyAlignment="1">
      <alignment horizontal="center" vertical="center" wrapText="1"/>
      <protection/>
    </xf>
    <xf numFmtId="0" fontId="10" fillId="0" borderId="87" xfId="53" applyFont="1" applyFill="1" applyBorder="1" applyAlignment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/>
      <protection/>
    </xf>
    <xf numFmtId="172" fontId="10" fillId="0" borderId="43" xfId="0" applyNumberFormat="1" applyFont="1" applyFill="1" applyBorder="1" applyAlignment="1" applyProtection="1">
      <alignment horizontal="center" vertical="center"/>
      <protection/>
    </xf>
    <xf numFmtId="172" fontId="10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84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90" zoomScaleNormal="90" zoomScalePageLayoutView="0" workbookViewId="0" topLeftCell="A1">
      <selection activeCell="P13" sqref="P13"/>
    </sheetView>
  </sheetViews>
  <sheetFormatPr defaultColWidth="3.28125" defaultRowHeight="15"/>
  <cols>
    <col min="1" max="1" width="8.57421875" style="2" customWidth="1"/>
    <col min="2" max="53" width="5.7109375" style="2" customWidth="1"/>
    <col min="54" max="16384" width="3.28125" style="2" customWidth="1"/>
  </cols>
  <sheetData>
    <row r="1" spans="1:40" ht="33.75" customHeight="1">
      <c r="A1" s="387" t="s">
        <v>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8" t="s">
        <v>3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12"/>
    </row>
    <row r="2" spans="1:53" ht="30">
      <c r="A2" s="387" t="s">
        <v>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29.25" customHeight="1">
      <c r="A3" s="387" t="s">
        <v>142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9" t="s">
        <v>6</v>
      </c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</row>
    <row r="4" spans="1:53" ht="29.25" customHeight="1">
      <c r="A4" s="391" t="s">
        <v>208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</row>
    <row r="5" spans="1:53" ht="3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93" t="s">
        <v>7</v>
      </c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0" t="s">
        <v>70</v>
      </c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</row>
    <row r="6" spans="1:53" s="3" customFormat="1" ht="30.75" customHeight="1">
      <c r="A6" s="387" t="s">
        <v>27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</row>
    <row r="7" spans="1:53" s="3" customFormat="1" ht="25.5" customHeight="1">
      <c r="A7" s="409" t="s">
        <v>171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376" t="s">
        <v>76</v>
      </c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17"/>
      <c r="AN7" s="413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</row>
    <row r="8" spans="16:53" s="3" customFormat="1" ht="26.25" customHeight="1">
      <c r="P8" s="376" t="s">
        <v>145</v>
      </c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17"/>
      <c r="AN8" s="402" t="s">
        <v>146</v>
      </c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</row>
    <row r="9" spans="16:53" s="3" customFormat="1" ht="26.25" customHeight="1">
      <c r="P9" s="376" t="s">
        <v>77</v>
      </c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17"/>
      <c r="AN9" s="404" t="s">
        <v>143</v>
      </c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</row>
    <row r="10" spans="16:53" s="3" customFormat="1" ht="26.25" customHeight="1">
      <c r="P10" s="380" t="s">
        <v>101</v>
      </c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</row>
    <row r="11" spans="16:53" s="3" customFormat="1" ht="26.25" customHeight="1">
      <c r="P11" s="380" t="s">
        <v>85</v>
      </c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2"/>
      <c r="AM11" s="382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6:53" s="3" customFormat="1" ht="26.25" customHeight="1">
      <c r="P12" s="379" t="s">
        <v>209</v>
      </c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41:53" s="3" customFormat="1" ht="26.25" customHeight="1"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3" customFormat="1" ht="22.5">
      <c r="A14" s="405" t="s">
        <v>157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</row>
    <row r="15" spans="1:53" s="3" customFormat="1" ht="18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22.5" customHeight="1">
      <c r="A16" s="377" t="s">
        <v>8</v>
      </c>
      <c r="B16" s="427" t="s">
        <v>9</v>
      </c>
      <c r="C16" s="428"/>
      <c r="D16" s="428"/>
      <c r="E16" s="429"/>
      <c r="F16" s="427" t="s">
        <v>10</v>
      </c>
      <c r="G16" s="428"/>
      <c r="H16" s="428"/>
      <c r="I16" s="429"/>
      <c r="J16" s="407" t="s">
        <v>11</v>
      </c>
      <c r="K16" s="407"/>
      <c r="L16" s="407"/>
      <c r="M16" s="407"/>
      <c r="N16" s="408"/>
      <c r="O16" s="406" t="s">
        <v>12</v>
      </c>
      <c r="P16" s="407"/>
      <c r="Q16" s="407"/>
      <c r="R16" s="408"/>
      <c r="S16" s="406" t="s">
        <v>13</v>
      </c>
      <c r="T16" s="407"/>
      <c r="U16" s="407"/>
      <c r="V16" s="408"/>
      <c r="W16" s="434" t="s">
        <v>14</v>
      </c>
      <c r="X16" s="434"/>
      <c r="Y16" s="434"/>
      <c r="Z16" s="434"/>
      <c r="AA16" s="435"/>
      <c r="AB16" s="427" t="s">
        <v>15</v>
      </c>
      <c r="AC16" s="428"/>
      <c r="AD16" s="428"/>
      <c r="AE16" s="428"/>
      <c r="AF16" s="427" t="s">
        <v>16</v>
      </c>
      <c r="AG16" s="428"/>
      <c r="AH16" s="428"/>
      <c r="AI16" s="429"/>
      <c r="AJ16" s="407" t="s">
        <v>17</v>
      </c>
      <c r="AK16" s="407"/>
      <c r="AL16" s="407"/>
      <c r="AM16" s="407"/>
      <c r="AN16" s="407"/>
      <c r="AO16" s="406" t="s">
        <v>18</v>
      </c>
      <c r="AP16" s="407"/>
      <c r="AQ16" s="407"/>
      <c r="AR16" s="408"/>
      <c r="AS16" s="407" t="s">
        <v>19</v>
      </c>
      <c r="AT16" s="407"/>
      <c r="AU16" s="407"/>
      <c r="AV16" s="407"/>
      <c r="AW16" s="408"/>
      <c r="AX16" s="406" t="s">
        <v>20</v>
      </c>
      <c r="AY16" s="407"/>
      <c r="AZ16" s="407"/>
      <c r="BA16" s="408"/>
    </row>
    <row r="17" spans="1:53" s="1" customFormat="1" ht="22.5" customHeight="1" thickBot="1">
      <c r="A17" s="378"/>
      <c r="B17" s="255">
        <v>1</v>
      </c>
      <c r="C17" s="256">
        <v>2</v>
      </c>
      <c r="D17" s="256">
        <v>3</v>
      </c>
      <c r="E17" s="258">
        <v>4</v>
      </c>
      <c r="F17" s="255">
        <v>5</v>
      </c>
      <c r="G17" s="261">
        <v>6</v>
      </c>
      <c r="H17" s="256">
        <v>7</v>
      </c>
      <c r="I17" s="258">
        <v>8</v>
      </c>
      <c r="J17" s="255">
        <v>9</v>
      </c>
      <c r="K17" s="261">
        <v>10</v>
      </c>
      <c r="L17" s="256">
        <v>11</v>
      </c>
      <c r="M17" s="258">
        <v>12</v>
      </c>
      <c r="N17" s="257">
        <v>13</v>
      </c>
      <c r="O17" s="261">
        <v>14</v>
      </c>
      <c r="P17" s="256">
        <v>15</v>
      </c>
      <c r="Q17" s="256">
        <v>16</v>
      </c>
      <c r="R17" s="258">
        <v>17</v>
      </c>
      <c r="S17" s="255">
        <v>18</v>
      </c>
      <c r="T17" s="261">
        <v>19</v>
      </c>
      <c r="U17" s="256">
        <v>20</v>
      </c>
      <c r="V17" s="258">
        <v>21</v>
      </c>
      <c r="W17" s="255">
        <v>22</v>
      </c>
      <c r="X17" s="261">
        <v>23</v>
      </c>
      <c r="Y17" s="256">
        <v>24</v>
      </c>
      <c r="Z17" s="256">
        <v>25</v>
      </c>
      <c r="AA17" s="257">
        <v>26</v>
      </c>
      <c r="AB17" s="255">
        <v>27</v>
      </c>
      <c r="AC17" s="256">
        <v>28</v>
      </c>
      <c r="AD17" s="256">
        <v>29</v>
      </c>
      <c r="AE17" s="258">
        <v>30</v>
      </c>
      <c r="AF17" s="255">
        <v>31</v>
      </c>
      <c r="AG17" s="261">
        <v>32</v>
      </c>
      <c r="AH17" s="256">
        <v>33</v>
      </c>
      <c r="AI17" s="258">
        <v>34</v>
      </c>
      <c r="AJ17" s="255">
        <v>35</v>
      </c>
      <c r="AK17" s="261">
        <v>36</v>
      </c>
      <c r="AL17" s="256">
        <v>37</v>
      </c>
      <c r="AM17" s="256">
        <v>38</v>
      </c>
      <c r="AN17" s="258">
        <v>39</v>
      </c>
      <c r="AO17" s="255">
        <v>40</v>
      </c>
      <c r="AP17" s="261">
        <v>41</v>
      </c>
      <c r="AQ17" s="256">
        <v>42</v>
      </c>
      <c r="AR17" s="258">
        <v>43</v>
      </c>
      <c r="AS17" s="255">
        <v>44</v>
      </c>
      <c r="AT17" s="261">
        <v>45</v>
      </c>
      <c r="AU17" s="256">
        <v>46</v>
      </c>
      <c r="AV17" s="256">
        <v>47</v>
      </c>
      <c r="AW17" s="257">
        <v>48</v>
      </c>
      <c r="AX17" s="255">
        <v>49</v>
      </c>
      <c r="AY17" s="256">
        <v>50</v>
      </c>
      <c r="AZ17" s="256">
        <v>51</v>
      </c>
      <c r="BA17" s="257">
        <v>52</v>
      </c>
    </row>
    <row r="18" spans="1:53" ht="22.5" customHeight="1" thickBot="1">
      <c r="A18" s="50">
        <v>1</v>
      </c>
      <c r="B18" s="458"/>
      <c r="C18" s="460"/>
      <c r="D18" s="41" t="s">
        <v>204</v>
      </c>
      <c r="E18" s="39" t="s">
        <v>165</v>
      </c>
      <c r="F18" s="328" t="s">
        <v>166</v>
      </c>
      <c r="G18" s="18" t="s">
        <v>166</v>
      </c>
      <c r="H18" s="262" t="s">
        <v>166</v>
      </c>
      <c r="I18" s="259" t="s">
        <v>166</v>
      </c>
      <c r="J18" s="327" t="s">
        <v>166</v>
      </c>
      <c r="K18" s="262" t="s">
        <v>166</v>
      </c>
      <c r="L18" s="18" t="s">
        <v>166</v>
      </c>
      <c r="M18" s="259" t="s">
        <v>166</v>
      </c>
      <c r="N18" s="19" t="s">
        <v>166</v>
      </c>
      <c r="O18" s="262" t="s">
        <v>166</v>
      </c>
      <c r="P18" s="18" t="s">
        <v>166</v>
      </c>
      <c r="Q18" s="18" t="s">
        <v>48</v>
      </c>
      <c r="R18" s="259" t="s">
        <v>172</v>
      </c>
      <c r="S18" s="37" t="s">
        <v>173</v>
      </c>
      <c r="T18" s="41" t="s">
        <v>49</v>
      </c>
      <c r="U18" s="38"/>
      <c r="V18" s="40"/>
      <c r="W18" s="325"/>
      <c r="X18" s="41"/>
      <c r="Y18" s="38"/>
      <c r="Z18" s="38"/>
      <c r="AA18" s="39"/>
      <c r="AB18" s="37"/>
      <c r="AC18" s="38"/>
      <c r="AD18" s="38"/>
      <c r="AE18" s="40"/>
      <c r="AF18" s="325"/>
      <c r="AG18" s="41"/>
      <c r="AH18" s="38"/>
      <c r="AI18" s="40"/>
      <c r="AJ18" s="325"/>
      <c r="AK18" s="41"/>
      <c r="AL18" s="38"/>
      <c r="AM18" s="38"/>
      <c r="AN18" s="40"/>
      <c r="AO18" s="325"/>
      <c r="AP18" s="41"/>
      <c r="AQ18" s="38" t="s">
        <v>48</v>
      </c>
      <c r="AR18" s="40" t="s">
        <v>49</v>
      </c>
      <c r="AS18" s="325" t="s">
        <v>49</v>
      </c>
      <c r="AT18" s="41" t="s">
        <v>49</v>
      </c>
      <c r="AU18" s="38" t="s">
        <v>49</v>
      </c>
      <c r="AV18" s="38" t="s">
        <v>49</v>
      </c>
      <c r="AW18" s="39" t="s">
        <v>49</v>
      </c>
      <c r="AX18" s="41" t="s">
        <v>49</v>
      </c>
      <c r="AY18" s="38" t="s">
        <v>49</v>
      </c>
      <c r="AZ18" s="38" t="s">
        <v>49</v>
      </c>
      <c r="BA18" s="39" t="s">
        <v>49</v>
      </c>
    </row>
    <row r="19" spans="1:53" ht="22.5" customHeight="1" thickBot="1">
      <c r="A19" s="51">
        <v>2</v>
      </c>
      <c r="B19" s="48" t="s">
        <v>50</v>
      </c>
      <c r="C19" s="49" t="s">
        <v>50</v>
      </c>
      <c r="D19" s="20" t="s">
        <v>50</v>
      </c>
      <c r="E19" s="260" t="s">
        <v>50</v>
      </c>
      <c r="F19" s="326" t="s">
        <v>50</v>
      </c>
      <c r="G19" s="263" t="s">
        <v>51</v>
      </c>
      <c r="H19" s="20" t="s">
        <v>51</v>
      </c>
      <c r="I19" s="260" t="s">
        <v>51</v>
      </c>
      <c r="J19" s="326" t="s">
        <v>51</v>
      </c>
      <c r="K19" s="263" t="s">
        <v>51</v>
      </c>
      <c r="L19" s="20" t="s">
        <v>51</v>
      </c>
      <c r="M19" s="260" t="s">
        <v>51</v>
      </c>
      <c r="N19" s="25" t="s">
        <v>51</v>
      </c>
      <c r="O19" s="263" t="s">
        <v>51</v>
      </c>
      <c r="P19" s="20" t="s">
        <v>51</v>
      </c>
      <c r="Q19" s="20" t="s">
        <v>71</v>
      </c>
      <c r="R19" s="260" t="s">
        <v>71</v>
      </c>
      <c r="S19" s="458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60"/>
    </row>
    <row r="20" spans="1:53" ht="15" customHeight="1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2"/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3"/>
      <c r="AT20" s="8"/>
      <c r="AU20" s="8"/>
      <c r="AV20" s="8"/>
      <c r="AW20" s="8"/>
      <c r="AX20" s="8"/>
      <c r="AY20" s="8"/>
      <c r="AZ20" s="8"/>
      <c r="BA20" s="8"/>
    </row>
    <row r="21" spans="1:53" s="5" customFormat="1" ht="22.5" customHeight="1">
      <c r="A21" s="412" t="s">
        <v>147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</row>
    <row r="22" spans="5:52" ht="15.75">
      <c r="E22" s="2" t="s">
        <v>28</v>
      </c>
      <c r="AV22" s="24"/>
      <c r="AW22" s="24"/>
      <c r="AX22" s="24"/>
      <c r="AY22" s="24"/>
      <c r="AZ22" s="24"/>
    </row>
    <row r="23" spans="1:53" ht="23.25" customHeight="1">
      <c r="A23" s="386" t="s">
        <v>158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52"/>
      <c r="AE23" s="386" t="s">
        <v>159</v>
      </c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 t="s">
        <v>160</v>
      </c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</row>
    <row r="24" spans="1:53" ht="18" customHeight="1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3"/>
    </row>
    <row r="25" spans="1:53" ht="30" customHeight="1">
      <c r="A25" s="430" t="s">
        <v>8</v>
      </c>
      <c r="B25" s="424"/>
      <c r="C25" s="415" t="s">
        <v>174</v>
      </c>
      <c r="D25" s="416"/>
      <c r="E25" s="417"/>
      <c r="F25" s="348" t="s">
        <v>175</v>
      </c>
      <c r="G25" s="349"/>
      <c r="H25" s="424"/>
      <c r="I25" s="348" t="s">
        <v>148</v>
      </c>
      <c r="J25" s="349"/>
      <c r="K25" s="349"/>
      <c r="L25" s="348" t="s">
        <v>21</v>
      </c>
      <c r="M25" s="349"/>
      <c r="N25" s="349"/>
      <c r="O25" s="424"/>
      <c r="P25" s="348" t="s">
        <v>176</v>
      </c>
      <c r="Q25" s="349"/>
      <c r="R25" s="349"/>
      <c r="S25" s="424"/>
      <c r="T25" s="348" t="s">
        <v>102</v>
      </c>
      <c r="U25" s="349"/>
      <c r="V25" s="349"/>
      <c r="W25" s="349"/>
      <c r="X25" s="345" t="s">
        <v>22</v>
      </c>
      <c r="Y25" s="345"/>
      <c r="Z25" s="345"/>
      <c r="AA25" s="345" t="s">
        <v>23</v>
      </c>
      <c r="AB25" s="345"/>
      <c r="AC25" s="360"/>
      <c r="AD25" s="264"/>
      <c r="AE25" s="395" t="s">
        <v>24</v>
      </c>
      <c r="AF25" s="396"/>
      <c r="AG25" s="396"/>
      <c r="AH25" s="396"/>
      <c r="AI25" s="396"/>
      <c r="AJ25" s="345" t="s">
        <v>25</v>
      </c>
      <c r="AK25" s="345"/>
      <c r="AL25" s="345"/>
      <c r="AM25" s="452" t="s">
        <v>26</v>
      </c>
      <c r="AN25" s="452"/>
      <c r="AO25" s="453"/>
      <c r="AP25" s="265"/>
      <c r="AQ25" s="439" t="s">
        <v>103</v>
      </c>
      <c r="AR25" s="440"/>
      <c r="AS25" s="440"/>
      <c r="AT25" s="345" t="s">
        <v>104</v>
      </c>
      <c r="AU25" s="345"/>
      <c r="AV25" s="345"/>
      <c r="AW25" s="345"/>
      <c r="AX25" s="345"/>
      <c r="AY25" s="345" t="s">
        <v>25</v>
      </c>
      <c r="AZ25" s="345"/>
      <c r="BA25" s="360"/>
    </row>
    <row r="26" spans="1:53" ht="30" customHeight="1">
      <c r="A26" s="431"/>
      <c r="B26" s="425"/>
      <c r="C26" s="418"/>
      <c r="D26" s="419"/>
      <c r="E26" s="420"/>
      <c r="F26" s="350"/>
      <c r="G26" s="351"/>
      <c r="H26" s="425"/>
      <c r="I26" s="350"/>
      <c r="J26" s="351"/>
      <c r="K26" s="351"/>
      <c r="L26" s="350"/>
      <c r="M26" s="351"/>
      <c r="N26" s="351"/>
      <c r="O26" s="425"/>
      <c r="P26" s="350"/>
      <c r="Q26" s="351"/>
      <c r="R26" s="351"/>
      <c r="S26" s="425"/>
      <c r="T26" s="350"/>
      <c r="U26" s="351"/>
      <c r="V26" s="351"/>
      <c r="W26" s="351"/>
      <c r="X26" s="346"/>
      <c r="Y26" s="346"/>
      <c r="Z26" s="346"/>
      <c r="AA26" s="346"/>
      <c r="AB26" s="346"/>
      <c r="AC26" s="361"/>
      <c r="AD26" s="264"/>
      <c r="AE26" s="397"/>
      <c r="AF26" s="398"/>
      <c r="AG26" s="398"/>
      <c r="AH26" s="398"/>
      <c r="AI26" s="398"/>
      <c r="AJ26" s="346"/>
      <c r="AK26" s="346"/>
      <c r="AL26" s="346"/>
      <c r="AM26" s="454"/>
      <c r="AN26" s="454"/>
      <c r="AO26" s="455"/>
      <c r="AP26" s="265"/>
      <c r="AQ26" s="441"/>
      <c r="AR26" s="442"/>
      <c r="AS26" s="442"/>
      <c r="AT26" s="346"/>
      <c r="AU26" s="346"/>
      <c r="AV26" s="346"/>
      <c r="AW26" s="346"/>
      <c r="AX26" s="346"/>
      <c r="AY26" s="346"/>
      <c r="AZ26" s="346"/>
      <c r="BA26" s="361"/>
    </row>
    <row r="27" spans="1:53" ht="37.5" customHeight="1" thickBot="1">
      <c r="A27" s="432"/>
      <c r="B27" s="426"/>
      <c r="C27" s="421"/>
      <c r="D27" s="422"/>
      <c r="E27" s="423"/>
      <c r="F27" s="352"/>
      <c r="G27" s="353"/>
      <c r="H27" s="426"/>
      <c r="I27" s="352"/>
      <c r="J27" s="353"/>
      <c r="K27" s="353"/>
      <c r="L27" s="352"/>
      <c r="M27" s="353"/>
      <c r="N27" s="353"/>
      <c r="O27" s="426"/>
      <c r="P27" s="352"/>
      <c r="Q27" s="353"/>
      <c r="R27" s="353"/>
      <c r="S27" s="426"/>
      <c r="T27" s="352"/>
      <c r="U27" s="353"/>
      <c r="V27" s="353"/>
      <c r="W27" s="353"/>
      <c r="X27" s="347"/>
      <c r="Y27" s="347"/>
      <c r="Z27" s="347"/>
      <c r="AA27" s="347"/>
      <c r="AB27" s="347"/>
      <c r="AC27" s="362"/>
      <c r="AD27" s="264"/>
      <c r="AE27" s="399"/>
      <c r="AF27" s="400"/>
      <c r="AG27" s="400"/>
      <c r="AH27" s="400"/>
      <c r="AI27" s="400"/>
      <c r="AJ27" s="347"/>
      <c r="AK27" s="347"/>
      <c r="AL27" s="347"/>
      <c r="AM27" s="456"/>
      <c r="AN27" s="456"/>
      <c r="AO27" s="457"/>
      <c r="AP27" s="265"/>
      <c r="AQ27" s="443"/>
      <c r="AR27" s="444"/>
      <c r="AS27" s="444"/>
      <c r="AT27" s="347"/>
      <c r="AU27" s="347"/>
      <c r="AV27" s="347"/>
      <c r="AW27" s="347"/>
      <c r="AX27" s="347"/>
      <c r="AY27" s="347"/>
      <c r="AZ27" s="347"/>
      <c r="BA27" s="362"/>
    </row>
    <row r="28" spans="1:53" ht="22.5" customHeight="1">
      <c r="A28" s="433">
        <v>1</v>
      </c>
      <c r="B28" s="385"/>
      <c r="C28" s="383">
        <v>33</v>
      </c>
      <c r="D28" s="384"/>
      <c r="E28" s="385"/>
      <c r="F28" s="383">
        <v>3</v>
      </c>
      <c r="G28" s="384"/>
      <c r="H28" s="385"/>
      <c r="I28" s="383">
        <v>3</v>
      </c>
      <c r="J28" s="384"/>
      <c r="K28" s="385"/>
      <c r="L28" s="383" t="s">
        <v>167</v>
      </c>
      <c r="M28" s="384"/>
      <c r="N28" s="384"/>
      <c r="O28" s="385"/>
      <c r="P28" s="383"/>
      <c r="Q28" s="384"/>
      <c r="R28" s="384"/>
      <c r="S28" s="385"/>
      <c r="T28" s="383"/>
      <c r="U28" s="384"/>
      <c r="V28" s="384"/>
      <c r="W28" s="384"/>
      <c r="X28" s="401">
        <v>11</v>
      </c>
      <c r="Y28" s="401"/>
      <c r="Z28" s="401"/>
      <c r="AA28" s="343">
        <f>C28+F28+I28+0+P28+T28+X28</f>
        <v>50</v>
      </c>
      <c r="AB28" s="343"/>
      <c r="AC28" s="344"/>
      <c r="AD28" s="266"/>
      <c r="AE28" s="373" t="s">
        <v>164</v>
      </c>
      <c r="AF28" s="374"/>
      <c r="AG28" s="374"/>
      <c r="AH28" s="374"/>
      <c r="AI28" s="374"/>
      <c r="AJ28" s="375">
        <v>1</v>
      </c>
      <c r="AK28" s="375"/>
      <c r="AL28" s="375"/>
      <c r="AM28" s="355" t="s">
        <v>167</v>
      </c>
      <c r="AN28" s="355"/>
      <c r="AO28" s="356"/>
      <c r="AP28" s="267"/>
      <c r="AQ28" s="445">
        <v>1</v>
      </c>
      <c r="AR28" s="446"/>
      <c r="AS28" s="446"/>
      <c r="AT28" s="436" t="s">
        <v>105</v>
      </c>
      <c r="AU28" s="436"/>
      <c r="AV28" s="436"/>
      <c r="AW28" s="436"/>
      <c r="AX28" s="436"/>
      <c r="AY28" s="363">
        <v>3</v>
      </c>
      <c r="AZ28" s="363"/>
      <c r="BA28" s="364"/>
    </row>
    <row r="29" spans="1:53" ht="22.5" customHeight="1">
      <c r="A29" s="342">
        <v>2</v>
      </c>
      <c r="B29" s="341"/>
      <c r="C29" s="339"/>
      <c r="D29" s="340"/>
      <c r="E29" s="341"/>
      <c r="F29" s="339"/>
      <c r="G29" s="340"/>
      <c r="H29" s="341"/>
      <c r="I29" s="339"/>
      <c r="J29" s="340"/>
      <c r="K29" s="341"/>
      <c r="L29" s="339">
        <v>5</v>
      </c>
      <c r="M29" s="340"/>
      <c r="N29" s="340"/>
      <c r="O29" s="341"/>
      <c r="P29" s="339">
        <v>10</v>
      </c>
      <c r="Q29" s="340"/>
      <c r="R29" s="340"/>
      <c r="S29" s="341"/>
      <c r="T29" s="339">
        <v>2</v>
      </c>
      <c r="U29" s="340"/>
      <c r="V29" s="340"/>
      <c r="W29" s="340"/>
      <c r="X29" s="354"/>
      <c r="Y29" s="354"/>
      <c r="Z29" s="354"/>
      <c r="AA29" s="337">
        <f>C29+F29+I29+L29+P29+T29+X29</f>
        <v>17</v>
      </c>
      <c r="AB29" s="337"/>
      <c r="AC29" s="338"/>
      <c r="AD29" s="266"/>
      <c r="AE29" s="333" t="s">
        <v>52</v>
      </c>
      <c r="AF29" s="334"/>
      <c r="AG29" s="334"/>
      <c r="AH29" s="334"/>
      <c r="AI29" s="334"/>
      <c r="AJ29" s="358">
        <v>3</v>
      </c>
      <c r="AK29" s="358"/>
      <c r="AL29" s="358"/>
      <c r="AM29" s="369">
        <v>5</v>
      </c>
      <c r="AN29" s="369"/>
      <c r="AO29" s="370"/>
      <c r="AP29" s="267"/>
      <c r="AQ29" s="447"/>
      <c r="AR29" s="448"/>
      <c r="AS29" s="448"/>
      <c r="AT29" s="437"/>
      <c r="AU29" s="437"/>
      <c r="AV29" s="437"/>
      <c r="AW29" s="437"/>
      <c r="AX29" s="437"/>
      <c r="AY29" s="365"/>
      <c r="AZ29" s="365"/>
      <c r="BA29" s="366"/>
    </row>
    <row r="30" spans="1:53" ht="21.75" customHeight="1" thickBot="1">
      <c r="A30" s="410" t="s">
        <v>23</v>
      </c>
      <c r="B30" s="411"/>
      <c r="C30" s="329">
        <f>C28+C29</f>
        <v>33</v>
      </c>
      <c r="D30" s="330"/>
      <c r="E30" s="331"/>
      <c r="F30" s="329">
        <f>F28+F29</f>
        <v>3</v>
      </c>
      <c r="G30" s="330"/>
      <c r="H30" s="331"/>
      <c r="I30" s="329">
        <f>I28+I29</f>
        <v>3</v>
      </c>
      <c r="J30" s="330"/>
      <c r="K30" s="331"/>
      <c r="L30" s="329" t="s">
        <v>168</v>
      </c>
      <c r="M30" s="330"/>
      <c r="N30" s="330"/>
      <c r="O30" s="331"/>
      <c r="P30" s="329">
        <f>P28+P29</f>
        <v>10</v>
      </c>
      <c r="Q30" s="330"/>
      <c r="R30" s="330"/>
      <c r="S30" s="331"/>
      <c r="T30" s="329">
        <f>T28+T29</f>
        <v>2</v>
      </c>
      <c r="U30" s="330"/>
      <c r="V30" s="330"/>
      <c r="W30" s="330"/>
      <c r="X30" s="357">
        <f>X28+X29</f>
        <v>11</v>
      </c>
      <c r="Y30" s="357"/>
      <c r="Z30" s="357"/>
      <c r="AA30" s="450">
        <f>AA28+AA29</f>
        <v>67</v>
      </c>
      <c r="AB30" s="450"/>
      <c r="AC30" s="451"/>
      <c r="AD30" s="266"/>
      <c r="AE30" s="335"/>
      <c r="AF30" s="336"/>
      <c r="AG30" s="336"/>
      <c r="AH30" s="336"/>
      <c r="AI30" s="336"/>
      <c r="AJ30" s="359"/>
      <c r="AK30" s="359"/>
      <c r="AL30" s="359"/>
      <c r="AM30" s="371"/>
      <c r="AN30" s="371"/>
      <c r="AO30" s="372"/>
      <c r="AP30" s="267"/>
      <c r="AQ30" s="449"/>
      <c r="AR30" s="371"/>
      <c r="AS30" s="371"/>
      <c r="AT30" s="438"/>
      <c r="AU30" s="438"/>
      <c r="AV30" s="438"/>
      <c r="AW30" s="438"/>
      <c r="AX30" s="438"/>
      <c r="AY30" s="367"/>
      <c r="AZ30" s="367"/>
      <c r="BA30" s="368"/>
    </row>
    <row r="31" ht="22.5" customHeight="1"/>
    <row r="32" spans="1:29" ht="20.25">
      <c r="A32" s="332" t="s">
        <v>205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</row>
  </sheetData>
  <sheetProtection/>
  <mergeCells count="92">
    <mergeCell ref="F16:I16"/>
    <mergeCell ref="J16:N16"/>
    <mergeCell ref="O16:R16"/>
    <mergeCell ref="S16:V16"/>
    <mergeCell ref="AA25:AC27"/>
    <mergeCell ref="AA30:AC30"/>
    <mergeCell ref="AM25:AO27"/>
    <mergeCell ref="AJ25:AL27"/>
    <mergeCell ref="AF16:AI16"/>
    <mergeCell ref="AJ16:AN16"/>
    <mergeCell ref="AO16:AR16"/>
    <mergeCell ref="S19:BA19"/>
    <mergeCell ref="C28:E28"/>
    <mergeCell ref="I28:K28"/>
    <mergeCell ref="L25:O27"/>
    <mergeCell ref="P25:S27"/>
    <mergeCell ref="B16:E16"/>
    <mergeCell ref="F25:H27"/>
    <mergeCell ref="F28:H28"/>
    <mergeCell ref="A25:B27"/>
    <mergeCell ref="A28:B28"/>
    <mergeCell ref="B18:C18"/>
    <mergeCell ref="I29:K29"/>
    <mergeCell ref="I25:K27"/>
    <mergeCell ref="C30:E30"/>
    <mergeCell ref="P7:AL7"/>
    <mergeCell ref="A7:O7"/>
    <mergeCell ref="A30:B30"/>
    <mergeCell ref="C29:E29"/>
    <mergeCell ref="A21:BA21"/>
    <mergeCell ref="AN7:BA7"/>
    <mergeCell ref="C25:E27"/>
    <mergeCell ref="AN8:BA8"/>
    <mergeCell ref="A23:AC23"/>
    <mergeCell ref="AN9:BA10"/>
    <mergeCell ref="P8:AL8"/>
    <mergeCell ref="A14:BA14"/>
    <mergeCell ref="AX16:BA16"/>
    <mergeCell ref="W16:AA16"/>
    <mergeCell ref="AB16:AE16"/>
    <mergeCell ref="AP23:BA23"/>
    <mergeCell ref="AS16:AW16"/>
    <mergeCell ref="A1:O1"/>
    <mergeCell ref="A2:O2"/>
    <mergeCell ref="A3:O3"/>
    <mergeCell ref="P1:AM1"/>
    <mergeCell ref="P3:AM3"/>
    <mergeCell ref="AN5:BA6"/>
    <mergeCell ref="A4:O4"/>
    <mergeCell ref="AN3:BA4"/>
    <mergeCell ref="P5:AM5"/>
    <mergeCell ref="A6:O6"/>
    <mergeCell ref="P9:AL9"/>
    <mergeCell ref="A16:A17"/>
    <mergeCell ref="P12:AM12"/>
    <mergeCell ref="P10:AM10"/>
    <mergeCell ref="P11:AM11"/>
    <mergeCell ref="T30:W30"/>
    <mergeCell ref="P29:S29"/>
    <mergeCell ref="P28:S28"/>
    <mergeCell ref="L28:O28"/>
    <mergeCell ref="AE23:AO23"/>
    <mergeCell ref="AY25:BA27"/>
    <mergeCell ref="AY28:BA30"/>
    <mergeCell ref="AT25:AX27"/>
    <mergeCell ref="AM29:AO30"/>
    <mergeCell ref="AE28:AI28"/>
    <mergeCell ref="AJ28:AL28"/>
    <mergeCell ref="AE25:AI27"/>
    <mergeCell ref="AT28:AX30"/>
    <mergeCell ref="AQ25:AS27"/>
    <mergeCell ref="AQ28:AS30"/>
    <mergeCell ref="AA28:AC28"/>
    <mergeCell ref="X25:Z27"/>
    <mergeCell ref="T25:W27"/>
    <mergeCell ref="X29:Z29"/>
    <mergeCell ref="AM28:AO28"/>
    <mergeCell ref="X30:Z30"/>
    <mergeCell ref="AJ29:AL30"/>
    <mergeCell ref="T28:W28"/>
    <mergeCell ref="X28:Z28"/>
    <mergeCell ref="T29:W29"/>
    <mergeCell ref="P30:S30"/>
    <mergeCell ref="L30:O30"/>
    <mergeCell ref="A32:AC32"/>
    <mergeCell ref="AE29:AI30"/>
    <mergeCell ref="AA29:AC29"/>
    <mergeCell ref="I30:K30"/>
    <mergeCell ref="F29:H29"/>
    <mergeCell ref="F30:H30"/>
    <mergeCell ref="A29:B29"/>
    <mergeCell ref="L29:O29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="90" zoomScaleSheetLayoutView="90" zoomScalePageLayoutView="0" workbookViewId="0" topLeftCell="A48">
      <selection activeCell="E44" sqref="E44"/>
    </sheetView>
  </sheetViews>
  <sheetFormatPr defaultColWidth="9.140625" defaultRowHeight="15"/>
  <cols>
    <col min="1" max="1" width="11.421875" style="30" customWidth="1"/>
    <col min="2" max="2" width="61.28125" style="31" customWidth="1"/>
    <col min="3" max="3" width="11.421875" style="32" customWidth="1"/>
    <col min="4" max="5" width="8.57421875" style="33" customWidth="1"/>
    <col min="6" max="7" width="8.57421875" style="32" customWidth="1"/>
    <col min="8" max="8" width="10.00390625" style="32" customWidth="1"/>
    <col min="9" max="10" width="7.140625" style="31" customWidth="1"/>
    <col min="11" max="11" width="7.28125" style="31" customWidth="1"/>
    <col min="12" max="12" width="7.140625" style="31" customWidth="1"/>
    <col min="13" max="13" width="8.57421875" style="31" customWidth="1"/>
    <col min="14" max="16" width="11.421875" style="31" customWidth="1"/>
    <col min="17" max="17" width="2.57421875" style="29" customWidth="1"/>
    <col min="18" max="18" width="3.8515625" style="29" customWidth="1"/>
    <col min="19" max="19" width="4.140625" style="29" customWidth="1"/>
    <col min="20" max="20" width="3.57421875" style="29" customWidth="1"/>
    <col min="21" max="16384" width="9.140625" style="29" customWidth="1"/>
  </cols>
  <sheetData>
    <row r="1" spans="1:16" s="26" customFormat="1" ht="18.75" customHeight="1" thickBot="1">
      <c r="A1" s="508" t="s">
        <v>210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10"/>
    </row>
    <row r="2" spans="1:16" s="26" customFormat="1" ht="18.75" customHeight="1">
      <c r="A2" s="536" t="s">
        <v>46</v>
      </c>
      <c r="B2" s="548" t="s">
        <v>78</v>
      </c>
      <c r="C2" s="551" t="s">
        <v>29</v>
      </c>
      <c r="D2" s="552"/>
      <c r="E2" s="552"/>
      <c r="F2" s="553"/>
      <c r="G2" s="554" t="s">
        <v>79</v>
      </c>
      <c r="H2" s="526" t="s">
        <v>30</v>
      </c>
      <c r="I2" s="527"/>
      <c r="J2" s="527"/>
      <c r="K2" s="527"/>
      <c r="L2" s="527"/>
      <c r="M2" s="528"/>
      <c r="N2" s="511" t="s">
        <v>47</v>
      </c>
      <c r="O2" s="512"/>
      <c r="P2" s="513"/>
    </row>
    <row r="3" spans="1:16" s="26" customFormat="1" ht="18.75" customHeight="1" thickBot="1">
      <c r="A3" s="537"/>
      <c r="B3" s="549"/>
      <c r="C3" s="539" t="s">
        <v>31</v>
      </c>
      <c r="D3" s="558" t="s">
        <v>32</v>
      </c>
      <c r="E3" s="560" t="s">
        <v>33</v>
      </c>
      <c r="F3" s="561"/>
      <c r="G3" s="518"/>
      <c r="H3" s="517" t="s">
        <v>0</v>
      </c>
      <c r="I3" s="529" t="s">
        <v>34</v>
      </c>
      <c r="J3" s="529"/>
      <c r="K3" s="529"/>
      <c r="L3" s="530"/>
      <c r="M3" s="541" t="s">
        <v>35</v>
      </c>
      <c r="N3" s="514"/>
      <c r="O3" s="515"/>
      <c r="P3" s="516"/>
    </row>
    <row r="4" spans="1:16" s="26" customFormat="1" ht="18.75" customHeight="1" thickBot="1">
      <c r="A4" s="537"/>
      <c r="B4" s="549"/>
      <c r="C4" s="539"/>
      <c r="D4" s="558"/>
      <c r="E4" s="558" t="s">
        <v>106</v>
      </c>
      <c r="F4" s="531" t="s">
        <v>36</v>
      </c>
      <c r="G4" s="518"/>
      <c r="H4" s="518"/>
      <c r="I4" s="523" t="s">
        <v>1</v>
      </c>
      <c r="J4" s="520" t="s">
        <v>2</v>
      </c>
      <c r="K4" s="520" t="s">
        <v>37</v>
      </c>
      <c r="L4" s="520" t="s">
        <v>56</v>
      </c>
      <c r="M4" s="542"/>
      <c r="N4" s="565" t="s">
        <v>38</v>
      </c>
      <c r="O4" s="566"/>
      <c r="P4" s="42" t="s">
        <v>39</v>
      </c>
    </row>
    <row r="5" spans="1:16" s="26" customFormat="1" ht="15.75">
      <c r="A5" s="537"/>
      <c r="B5" s="549"/>
      <c r="C5" s="539"/>
      <c r="D5" s="558"/>
      <c r="E5" s="558"/>
      <c r="F5" s="531"/>
      <c r="G5" s="518"/>
      <c r="H5" s="518"/>
      <c r="I5" s="524"/>
      <c r="J5" s="521"/>
      <c r="K5" s="521"/>
      <c r="L5" s="521"/>
      <c r="M5" s="542"/>
      <c r="N5" s="545">
        <v>1</v>
      </c>
      <c r="O5" s="533">
        <v>2</v>
      </c>
      <c r="P5" s="536">
        <v>3</v>
      </c>
    </row>
    <row r="6" spans="1:16" s="26" customFormat="1" ht="15.75">
      <c r="A6" s="537"/>
      <c r="B6" s="549"/>
      <c r="C6" s="539"/>
      <c r="D6" s="558"/>
      <c r="E6" s="558"/>
      <c r="F6" s="531"/>
      <c r="G6" s="518"/>
      <c r="H6" s="518"/>
      <c r="I6" s="524"/>
      <c r="J6" s="521"/>
      <c r="K6" s="521"/>
      <c r="L6" s="521"/>
      <c r="M6" s="543"/>
      <c r="N6" s="546"/>
      <c r="O6" s="534"/>
      <c r="P6" s="537"/>
    </row>
    <row r="7" spans="1:16" s="26" customFormat="1" ht="59.25" customHeight="1" thickBot="1">
      <c r="A7" s="538"/>
      <c r="B7" s="550"/>
      <c r="C7" s="540"/>
      <c r="D7" s="559"/>
      <c r="E7" s="559"/>
      <c r="F7" s="532"/>
      <c r="G7" s="519"/>
      <c r="H7" s="519"/>
      <c r="I7" s="525"/>
      <c r="J7" s="522"/>
      <c r="K7" s="522"/>
      <c r="L7" s="522"/>
      <c r="M7" s="544"/>
      <c r="N7" s="547"/>
      <c r="O7" s="535"/>
      <c r="P7" s="538"/>
    </row>
    <row r="8" spans="1:21" s="26" customFormat="1" ht="18.75" customHeight="1" thickBot="1">
      <c r="A8" s="43">
        <v>1</v>
      </c>
      <c r="B8" s="44">
        <v>2</v>
      </c>
      <c r="C8" s="43">
        <v>3</v>
      </c>
      <c r="D8" s="45">
        <v>4</v>
      </c>
      <c r="E8" s="45">
        <v>5</v>
      </c>
      <c r="F8" s="46">
        <v>6</v>
      </c>
      <c r="G8" s="43">
        <v>7</v>
      </c>
      <c r="H8" s="44">
        <v>8</v>
      </c>
      <c r="I8" s="47">
        <v>9</v>
      </c>
      <c r="J8" s="45">
        <v>10</v>
      </c>
      <c r="K8" s="45">
        <v>11</v>
      </c>
      <c r="L8" s="45">
        <v>12</v>
      </c>
      <c r="M8" s="46">
        <v>13</v>
      </c>
      <c r="N8" s="43">
        <v>14</v>
      </c>
      <c r="O8" s="45">
        <v>15</v>
      </c>
      <c r="P8" s="44">
        <v>16</v>
      </c>
      <c r="Q8" s="27"/>
      <c r="R8" s="27"/>
      <c r="S8" s="27"/>
      <c r="T8" s="27"/>
      <c r="U8" s="27"/>
    </row>
    <row r="9" spans="1:16" s="26" customFormat="1" ht="16.5" thickBot="1">
      <c r="A9" s="562" t="s">
        <v>161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4"/>
    </row>
    <row r="10" spans="1:16" s="26" customFormat="1" ht="16.5" thickBot="1">
      <c r="A10" s="494" t="s">
        <v>80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6"/>
    </row>
    <row r="11" spans="1:16" s="26" customFormat="1" ht="15.75">
      <c r="A11" s="54" t="s">
        <v>57</v>
      </c>
      <c r="B11" s="55" t="s">
        <v>59</v>
      </c>
      <c r="C11" s="56"/>
      <c r="D11" s="57"/>
      <c r="E11" s="57"/>
      <c r="F11" s="58"/>
      <c r="G11" s="59">
        <f>G12+G13</f>
        <v>5</v>
      </c>
      <c r="H11" s="60">
        <f>H12+H13</f>
        <v>150</v>
      </c>
      <c r="I11" s="61">
        <f>I12+I13</f>
        <v>8</v>
      </c>
      <c r="J11" s="57"/>
      <c r="K11" s="57"/>
      <c r="L11" s="57" t="s">
        <v>87</v>
      </c>
      <c r="M11" s="62">
        <f>M12+M13</f>
        <v>142</v>
      </c>
      <c r="N11" s="63"/>
      <c r="O11" s="64"/>
      <c r="P11" s="65"/>
    </row>
    <row r="12" spans="1:16" s="26" customFormat="1" ht="15.75">
      <c r="A12" s="66" t="s">
        <v>107</v>
      </c>
      <c r="B12" s="67" t="s">
        <v>59</v>
      </c>
      <c r="C12" s="68"/>
      <c r="D12" s="69">
        <v>1</v>
      </c>
      <c r="E12" s="69"/>
      <c r="F12" s="70"/>
      <c r="G12" s="71">
        <v>2</v>
      </c>
      <c r="H12" s="72">
        <f>G12*30</f>
        <v>60</v>
      </c>
      <c r="I12" s="73">
        <v>4</v>
      </c>
      <c r="J12" s="69"/>
      <c r="K12" s="69"/>
      <c r="L12" s="69" t="s">
        <v>86</v>
      </c>
      <c r="M12" s="74">
        <f>H12-I12</f>
        <v>56</v>
      </c>
      <c r="N12" s="68" t="s">
        <v>86</v>
      </c>
      <c r="O12" s="70"/>
      <c r="P12" s="75"/>
    </row>
    <row r="13" spans="1:16" s="26" customFormat="1" ht="15.75">
      <c r="A13" s="66" t="s">
        <v>108</v>
      </c>
      <c r="B13" s="67" t="s">
        <v>59</v>
      </c>
      <c r="C13" s="68">
        <v>2</v>
      </c>
      <c r="D13" s="69"/>
      <c r="E13" s="69"/>
      <c r="F13" s="70"/>
      <c r="G13" s="71">
        <v>3</v>
      </c>
      <c r="H13" s="72">
        <f>G13*30</f>
        <v>90</v>
      </c>
      <c r="I13" s="73">
        <v>4</v>
      </c>
      <c r="J13" s="69"/>
      <c r="K13" s="69"/>
      <c r="L13" s="69" t="s">
        <v>86</v>
      </c>
      <c r="M13" s="74">
        <f>H13-I13</f>
        <v>86</v>
      </c>
      <c r="N13" s="68"/>
      <c r="O13" s="70" t="s">
        <v>86</v>
      </c>
      <c r="P13" s="75"/>
    </row>
    <row r="14" spans="1:16" s="28" customFormat="1" ht="15.75">
      <c r="A14" s="76" t="s">
        <v>58</v>
      </c>
      <c r="B14" s="77" t="s">
        <v>72</v>
      </c>
      <c r="C14" s="78"/>
      <c r="D14" s="79">
        <v>2</v>
      </c>
      <c r="E14" s="80"/>
      <c r="F14" s="53"/>
      <c r="G14" s="81">
        <v>3</v>
      </c>
      <c r="H14" s="82">
        <f>G14*30</f>
        <v>90</v>
      </c>
      <c r="I14" s="83">
        <v>4</v>
      </c>
      <c r="J14" s="84" t="s">
        <v>86</v>
      </c>
      <c r="K14" s="85"/>
      <c r="L14" s="84"/>
      <c r="M14" s="86">
        <f>H14-I14</f>
        <v>86</v>
      </c>
      <c r="N14" s="78"/>
      <c r="O14" s="87" t="s">
        <v>86</v>
      </c>
      <c r="P14" s="87"/>
    </row>
    <row r="15" spans="1:16" s="28" customFormat="1" ht="16.5" thickBot="1">
      <c r="A15" s="76" t="s">
        <v>109</v>
      </c>
      <c r="B15" s="77" t="s">
        <v>183</v>
      </c>
      <c r="C15" s="78"/>
      <c r="D15" s="79">
        <v>1</v>
      </c>
      <c r="E15" s="80"/>
      <c r="F15" s="53"/>
      <c r="G15" s="81">
        <v>3</v>
      </c>
      <c r="H15" s="82">
        <f>G15*30</f>
        <v>90</v>
      </c>
      <c r="I15" s="83">
        <v>4</v>
      </c>
      <c r="J15" s="84" t="s">
        <v>92</v>
      </c>
      <c r="K15" s="85"/>
      <c r="L15" s="84" t="s">
        <v>92</v>
      </c>
      <c r="M15" s="86">
        <f>H15-I15</f>
        <v>86</v>
      </c>
      <c r="N15" s="78" t="s">
        <v>86</v>
      </c>
      <c r="O15" s="87"/>
      <c r="P15" s="87"/>
    </row>
    <row r="16" spans="1:21" s="26" customFormat="1" ht="16.5" thickBot="1">
      <c r="A16" s="555" t="s">
        <v>54</v>
      </c>
      <c r="B16" s="556"/>
      <c r="C16" s="556"/>
      <c r="D16" s="556"/>
      <c r="E16" s="556"/>
      <c r="F16" s="557"/>
      <c r="G16" s="320">
        <f>G11+G14+G15</f>
        <v>11</v>
      </c>
      <c r="H16" s="321">
        <f>H11+H14+H15</f>
        <v>330</v>
      </c>
      <c r="I16" s="150">
        <f>I11+I14+I15</f>
        <v>16</v>
      </c>
      <c r="J16" s="208" t="s">
        <v>95</v>
      </c>
      <c r="K16" s="208"/>
      <c r="L16" s="208" t="s">
        <v>96</v>
      </c>
      <c r="M16" s="219">
        <f>M11+M14+M15</f>
        <v>314</v>
      </c>
      <c r="N16" s="322" t="s">
        <v>87</v>
      </c>
      <c r="O16" s="100" t="s">
        <v>87</v>
      </c>
      <c r="P16" s="321"/>
      <c r="Q16" s="34"/>
      <c r="R16" s="34"/>
      <c r="S16" s="34"/>
      <c r="T16" s="34"/>
      <c r="U16" s="34"/>
    </row>
    <row r="17" spans="1:16" ht="16.5" customHeight="1" thickBot="1">
      <c r="A17" s="464" t="s">
        <v>40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6"/>
    </row>
    <row r="18" spans="1:16" ht="31.5">
      <c r="A18" s="88" t="s">
        <v>66</v>
      </c>
      <c r="B18" s="279" t="s">
        <v>189</v>
      </c>
      <c r="C18" s="89"/>
      <c r="D18" s="272"/>
      <c r="E18" s="272"/>
      <c r="F18" s="91"/>
      <c r="G18" s="315">
        <f>G19+G20</f>
        <v>6</v>
      </c>
      <c r="H18" s="299">
        <f>H19+H20</f>
        <v>180</v>
      </c>
      <c r="I18" s="300">
        <f>I19+I20</f>
        <v>20</v>
      </c>
      <c r="J18" s="90" t="s">
        <v>95</v>
      </c>
      <c r="K18" s="90" t="s">
        <v>97</v>
      </c>
      <c r="L18" s="90" t="s">
        <v>93</v>
      </c>
      <c r="M18" s="301">
        <f>M19+M20</f>
        <v>160</v>
      </c>
      <c r="N18" s="302"/>
      <c r="O18" s="303"/>
      <c r="P18" s="295"/>
    </row>
    <row r="19" spans="1:16" ht="31.5">
      <c r="A19" s="287" t="s">
        <v>184</v>
      </c>
      <c r="B19" s="288" t="s">
        <v>189</v>
      </c>
      <c r="C19" s="78">
        <v>1</v>
      </c>
      <c r="D19" s="274"/>
      <c r="E19" s="274"/>
      <c r="F19" s="275"/>
      <c r="G19" s="316">
        <v>4.5</v>
      </c>
      <c r="H19" s="317">
        <f aca="true" t="shared" si="0" ref="H19:H24">G19*30</f>
        <v>135</v>
      </c>
      <c r="I19" s="318">
        <v>12</v>
      </c>
      <c r="J19" s="196" t="s">
        <v>95</v>
      </c>
      <c r="K19" s="196" t="s">
        <v>97</v>
      </c>
      <c r="L19" s="196"/>
      <c r="M19" s="319">
        <f aca="true" t="shared" si="1" ref="M19:M24">H19-I19</f>
        <v>123</v>
      </c>
      <c r="N19" s="308" t="s">
        <v>90</v>
      </c>
      <c r="O19" s="304"/>
      <c r="P19" s="296"/>
    </row>
    <row r="20" spans="1:16" ht="31.5">
      <c r="A20" s="287" t="s">
        <v>185</v>
      </c>
      <c r="B20" s="288" t="s">
        <v>190</v>
      </c>
      <c r="C20" s="273"/>
      <c r="D20" s="274"/>
      <c r="E20" s="274"/>
      <c r="F20" s="278">
        <v>1</v>
      </c>
      <c r="G20" s="316">
        <v>1.5</v>
      </c>
      <c r="H20" s="317">
        <f t="shared" si="0"/>
        <v>45</v>
      </c>
      <c r="I20" s="318">
        <v>8</v>
      </c>
      <c r="J20" s="196"/>
      <c r="K20" s="196"/>
      <c r="L20" s="196" t="s">
        <v>93</v>
      </c>
      <c r="M20" s="319">
        <f t="shared" si="1"/>
        <v>37</v>
      </c>
      <c r="N20" s="308" t="s">
        <v>93</v>
      </c>
      <c r="O20" s="304"/>
      <c r="P20" s="296"/>
    </row>
    <row r="21" spans="1:16" ht="31.5">
      <c r="A21" s="268" t="s">
        <v>67</v>
      </c>
      <c r="B21" s="269" t="s">
        <v>110</v>
      </c>
      <c r="C21" s="78">
        <v>1</v>
      </c>
      <c r="D21" s="197"/>
      <c r="E21" s="197"/>
      <c r="F21" s="278"/>
      <c r="G21" s="293">
        <v>4</v>
      </c>
      <c r="H21" s="277">
        <f t="shared" si="0"/>
        <v>120</v>
      </c>
      <c r="I21" s="290">
        <v>8</v>
      </c>
      <c r="J21" s="270" t="s">
        <v>86</v>
      </c>
      <c r="K21" s="270" t="s">
        <v>92</v>
      </c>
      <c r="L21" s="270" t="s">
        <v>92</v>
      </c>
      <c r="M21" s="271">
        <f t="shared" si="1"/>
        <v>112</v>
      </c>
      <c r="N21" s="324" t="s">
        <v>87</v>
      </c>
      <c r="O21" s="305"/>
      <c r="P21" s="296"/>
    </row>
    <row r="22" spans="1:16" ht="31.5">
      <c r="A22" s="280" t="s">
        <v>186</v>
      </c>
      <c r="B22" s="281" t="s">
        <v>74</v>
      </c>
      <c r="C22" s="282"/>
      <c r="D22" s="283">
        <v>2</v>
      </c>
      <c r="E22" s="283"/>
      <c r="F22" s="284"/>
      <c r="G22" s="293">
        <v>3</v>
      </c>
      <c r="H22" s="277">
        <f t="shared" si="0"/>
        <v>90</v>
      </c>
      <c r="I22" s="291">
        <v>6</v>
      </c>
      <c r="J22" s="285" t="s">
        <v>86</v>
      </c>
      <c r="K22" s="285"/>
      <c r="L22" s="285" t="s">
        <v>92</v>
      </c>
      <c r="M22" s="286">
        <f t="shared" si="1"/>
        <v>84</v>
      </c>
      <c r="N22" s="306"/>
      <c r="O22" s="307" t="s">
        <v>95</v>
      </c>
      <c r="P22" s="296"/>
    </row>
    <row r="23" spans="1:16" ht="15.75">
      <c r="A23" s="287" t="s">
        <v>187</v>
      </c>
      <c r="B23" s="298" t="s">
        <v>84</v>
      </c>
      <c r="C23" s="78">
        <v>1</v>
      </c>
      <c r="D23" s="197"/>
      <c r="E23" s="197"/>
      <c r="F23" s="278"/>
      <c r="G23" s="293">
        <v>3</v>
      </c>
      <c r="H23" s="277">
        <f t="shared" si="0"/>
        <v>90</v>
      </c>
      <c r="I23" s="276">
        <v>4</v>
      </c>
      <c r="J23" s="289" t="s">
        <v>86</v>
      </c>
      <c r="K23" s="289"/>
      <c r="L23" s="289"/>
      <c r="M23" s="275">
        <f t="shared" si="1"/>
        <v>86</v>
      </c>
      <c r="N23" s="308" t="s">
        <v>86</v>
      </c>
      <c r="O23" s="309"/>
      <c r="P23" s="296"/>
    </row>
    <row r="24" spans="1:16" ht="16.5" thickBot="1">
      <c r="A24" s="92" t="s">
        <v>188</v>
      </c>
      <c r="B24" s="297" t="s">
        <v>191</v>
      </c>
      <c r="C24" s="93"/>
      <c r="D24" s="94">
        <v>2</v>
      </c>
      <c r="E24" s="94"/>
      <c r="F24" s="95"/>
      <c r="G24" s="294">
        <v>6</v>
      </c>
      <c r="H24" s="96">
        <f t="shared" si="0"/>
        <v>180</v>
      </c>
      <c r="I24" s="292">
        <v>8</v>
      </c>
      <c r="J24" s="97" t="s">
        <v>86</v>
      </c>
      <c r="K24" s="97"/>
      <c r="L24" s="97" t="s">
        <v>89</v>
      </c>
      <c r="M24" s="98">
        <f t="shared" si="1"/>
        <v>172</v>
      </c>
      <c r="N24" s="310"/>
      <c r="O24" s="311" t="s">
        <v>93</v>
      </c>
      <c r="P24" s="312"/>
    </row>
    <row r="25" spans="1:16" ht="16.5" customHeight="1" thickBot="1">
      <c r="A25" s="464" t="s">
        <v>53</v>
      </c>
      <c r="B25" s="465"/>
      <c r="C25" s="465"/>
      <c r="D25" s="465"/>
      <c r="E25" s="465"/>
      <c r="F25" s="466"/>
      <c r="G25" s="99">
        <f>G18+G21+G22+G23+G24</f>
        <v>22</v>
      </c>
      <c r="H25" s="206">
        <f>H18+H21+H22+H23+H24</f>
        <v>660</v>
      </c>
      <c r="I25" s="150">
        <f>I18+I21+I22+I23+I24</f>
        <v>46</v>
      </c>
      <c r="J25" s="100" t="s">
        <v>116</v>
      </c>
      <c r="K25" s="100" t="s">
        <v>192</v>
      </c>
      <c r="L25" s="100" t="s">
        <v>154</v>
      </c>
      <c r="M25" s="219">
        <f>M18+M21+M22+M23+M24</f>
        <v>614</v>
      </c>
      <c r="N25" s="211" t="s">
        <v>196</v>
      </c>
      <c r="O25" s="313" t="s">
        <v>202</v>
      </c>
      <c r="P25" s="314"/>
    </row>
    <row r="26" spans="1:16" ht="16.5" thickBot="1">
      <c r="A26" s="481" t="s">
        <v>98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3"/>
    </row>
    <row r="27" spans="1:16" ht="15.75">
      <c r="A27" s="101" t="s">
        <v>60</v>
      </c>
      <c r="B27" s="102" t="s">
        <v>162</v>
      </c>
      <c r="C27" s="103"/>
      <c r="D27" s="104">
        <v>1</v>
      </c>
      <c r="E27" s="105"/>
      <c r="F27" s="106"/>
      <c r="G27" s="107">
        <v>3</v>
      </c>
      <c r="H27" s="108">
        <f>G27*30</f>
        <v>90</v>
      </c>
      <c r="I27" s="103"/>
      <c r="J27" s="105"/>
      <c r="K27" s="105"/>
      <c r="L27" s="105"/>
      <c r="M27" s="106"/>
      <c r="N27" s="103"/>
      <c r="O27" s="106"/>
      <c r="P27" s="109"/>
    </row>
    <row r="28" spans="1:16" s="26" customFormat="1" ht="16.5" thickBot="1">
      <c r="A28" s="110" t="s">
        <v>163</v>
      </c>
      <c r="B28" s="111" t="s">
        <v>61</v>
      </c>
      <c r="C28" s="112"/>
      <c r="D28" s="113">
        <v>3</v>
      </c>
      <c r="E28" s="113"/>
      <c r="F28" s="114"/>
      <c r="G28" s="115">
        <v>7.5</v>
      </c>
      <c r="H28" s="116">
        <f>G28*30</f>
        <v>225</v>
      </c>
      <c r="I28" s="117"/>
      <c r="J28" s="118"/>
      <c r="K28" s="118"/>
      <c r="L28" s="118"/>
      <c r="M28" s="119"/>
      <c r="N28" s="120"/>
      <c r="O28" s="121"/>
      <c r="P28" s="122"/>
    </row>
    <row r="29" spans="1:16" s="26" customFormat="1" ht="16.5" thickBot="1">
      <c r="A29" s="481" t="s">
        <v>43</v>
      </c>
      <c r="B29" s="482"/>
      <c r="C29" s="482"/>
      <c r="D29" s="482"/>
      <c r="E29" s="482"/>
      <c r="F29" s="483"/>
      <c r="G29" s="123">
        <f>G27+G28</f>
        <v>10.5</v>
      </c>
      <c r="H29" s="124">
        <f>H27+H28</f>
        <v>315</v>
      </c>
      <c r="I29" s="125"/>
      <c r="J29" s="126"/>
      <c r="K29" s="126"/>
      <c r="L29" s="126"/>
      <c r="M29" s="127"/>
      <c r="N29" s="125"/>
      <c r="O29" s="127"/>
      <c r="P29" s="128"/>
    </row>
    <row r="30" spans="1:16" ht="16.5" thickBot="1">
      <c r="A30" s="481" t="s">
        <v>111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3"/>
    </row>
    <row r="31" spans="1:16" s="26" customFormat="1" ht="16.5" thickBot="1">
      <c r="A31" s="129" t="s">
        <v>62</v>
      </c>
      <c r="B31" s="130" t="s">
        <v>105</v>
      </c>
      <c r="C31" s="131" t="s">
        <v>117</v>
      </c>
      <c r="D31" s="132"/>
      <c r="E31" s="132"/>
      <c r="F31" s="133"/>
      <c r="G31" s="134">
        <v>22.5</v>
      </c>
      <c r="H31" s="135">
        <f>G31*30</f>
        <v>675</v>
      </c>
      <c r="I31" s="136"/>
      <c r="J31" s="137"/>
      <c r="K31" s="137"/>
      <c r="L31" s="137"/>
      <c r="M31" s="138"/>
      <c r="N31" s="139"/>
      <c r="O31" s="140"/>
      <c r="P31" s="141"/>
    </row>
    <row r="32" spans="1:16" s="26" customFormat="1" ht="16.5" customHeight="1" thickBot="1">
      <c r="A32" s="491" t="s">
        <v>55</v>
      </c>
      <c r="B32" s="492"/>
      <c r="C32" s="492"/>
      <c r="D32" s="492"/>
      <c r="E32" s="492"/>
      <c r="F32" s="493"/>
      <c r="G32" s="142">
        <f>G31</f>
        <v>22.5</v>
      </c>
      <c r="H32" s="143">
        <f>H31</f>
        <v>675</v>
      </c>
      <c r="I32" s="144"/>
      <c r="J32" s="126"/>
      <c r="K32" s="145"/>
      <c r="L32" s="126"/>
      <c r="M32" s="146"/>
      <c r="N32" s="144"/>
      <c r="O32" s="147"/>
      <c r="P32" s="124"/>
    </row>
    <row r="33" spans="1:16" ht="16.5" thickBot="1">
      <c r="A33" s="502" t="s">
        <v>44</v>
      </c>
      <c r="B33" s="503"/>
      <c r="C33" s="503"/>
      <c r="D33" s="503"/>
      <c r="E33" s="503"/>
      <c r="F33" s="503"/>
      <c r="G33" s="148">
        <f>G16+G25+G29+G32</f>
        <v>66</v>
      </c>
      <c r="H33" s="149">
        <f>H16+H25+H29+H32</f>
        <v>1980</v>
      </c>
      <c r="I33" s="150">
        <f>I16+I25+I29+I32</f>
        <v>62</v>
      </c>
      <c r="J33" s="151" t="s">
        <v>194</v>
      </c>
      <c r="K33" s="152" t="s">
        <v>192</v>
      </c>
      <c r="L33" s="153" t="s">
        <v>195</v>
      </c>
      <c r="M33" s="154">
        <f>M16+M25+M29+M32</f>
        <v>928</v>
      </c>
      <c r="N33" s="155" t="s">
        <v>200</v>
      </c>
      <c r="O33" s="153" t="s">
        <v>193</v>
      </c>
      <c r="P33" s="149"/>
    </row>
    <row r="34" spans="1:16" ht="16.5" thickBot="1">
      <c r="A34" s="484" t="s">
        <v>197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6"/>
    </row>
    <row r="35" spans="1:16" ht="16.5" thickBot="1">
      <c r="A35" s="494" t="s">
        <v>81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6"/>
    </row>
    <row r="36" spans="1:16" ht="15.75">
      <c r="A36" s="156"/>
      <c r="B36" s="157" t="s">
        <v>150</v>
      </c>
      <c r="C36" s="56"/>
      <c r="D36" s="158">
        <v>2</v>
      </c>
      <c r="E36" s="57"/>
      <c r="F36" s="58"/>
      <c r="G36" s="59">
        <v>3</v>
      </c>
      <c r="H36" s="60">
        <f>G36*30</f>
        <v>90</v>
      </c>
      <c r="I36" s="61">
        <v>4</v>
      </c>
      <c r="J36" s="57"/>
      <c r="K36" s="57"/>
      <c r="L36" s="57"/>
      <c r="M36" s="62">
        <f>H36-I36</f>
        <v>86</v>
      </c>
      <c r="N36" s="63"/>
      <c r="O36" s="64" t="s">
        <v>86</v>
      </c>
      <c r="P36" s="65"/>
    </row>
    <row r="37" spans="1:16" ht="15.75">
      <c r="A37" s="66" t="s">
        <v>135</v>
      </c>
      <c r="B37" s="67" t="s">
        <v>99</v>
      </c>
      <c r="C37" s="159"/>
      <c r="D37" s="69">
        <v>2</v>
      </c>
      <c r="E37" s="160"/>
      <c r="F37" s="161"/>
      <c r="G37" s="71">
        <v>3</v>
      </c>
      <c r="H37" s="72">
        <f>G37*30</f>
        <v>90</v>
      </c>
      <c r="I37" s="73">
        <v>4</v>
      </c>
      <c r="J37" s="162" t="s">
        <v>86</v>
      </c>
      <c r="K37" s="69"/>
      <c r="L37" s="69"/>
      <c r="M37" s="74">
        <f>H37-I37</f>
        <v>86</v>
      </c>
      <c r="N37" s="163"/>
      <c r="O37" s="70" t="s">
        <v>86</v>
      </c>
      <c r="P37" s="75"/>
    </row>
    <row r="38" spans="1:16" ht="15.75">
      <c r="A38" s="66" t="s">
        <v>136</v>
      </c>
      <c r="B38" s="67" t="s">
        <v>118</v>
      </c>
      <c r="C38" s="159"/>
      <c r="D38" s="69">
        <v>2</v>
      </c>
      <c r="E38" s="160"/>
      <c r="F38" s="161"/>
      <c r="G38" s="71">
        <v>3</v>
      </c>
      <c r="H38" s="72">
        <f>G38*30</f>
        <v>90</v>
      </c>
      <c r="I38" s="73">
        <v>4</v>
      </c>
      <c r="J38" s="162" t="s">
        <v>86</v>
      </c>
      <c r="K38" s="69"/>
      <c r="L38" s="69"/>
      <c r="M38" s="74">
        <f>H38-I38</f>
        <v>86</v>
      </c>
      <c r="N38" s="163"/>
      <c r="O38" s="70" t="s">
        <v>86</v>
      </c>
      <c r="P38" s="75"/>
    </row>
    <row r="39" spans="1:16" ht="16.5" thickBot="1">
      <c r="A39" s="164" t="s">
        <v>149</v>
      </c>
      <c r="B39" s="165" t="s">
        <v>151</v>
      </c>
      <c r="C39" s="166"/>
      <c r="D39" s="167">
        <v>2</v>
      </c>
      <c r="E39" s="168"/>
      <c r="F39" s="169"/>
      <c r="G39" s="170">
        <v>3</v>
      </c>
      <c r="H39" s="171">
        <f>G39*30</f>
        <v>90</v>
      </c>
      <c r="I39" s="172"/>
      <c r="J39" s="173"/>
      <c r="K39" s="167"/>
      <c r="L39" s="167"/>
      <c r="M39" s="174"/>
      <c r="N39" s="175"/>
      <c r="O39" s="176"/>
      <c r="P39" s="177"/>
    </row>
    <row r="40" spans="1:16" ht="16.5" thickBot="1">
      <c r="A40" s="461" t="s">
        <v>119</v>
      </c>
      <c r="B40" s="462"/>
      <c r="C40" s="462"/>
      <c r="D40" s="462"/>
      <c r="E40" s="462"/>
      <c r="F40" s="463"/>
      <c r="G40" s="179">
        <f>G36</f>
        <v>3</v>
      </c>
      <c r="H40" s="180">
        <f>H36</f>
        <v>90</v>
      </c>
      <c r="I40" s="181">
        <f>I36</f>
        <v>4</v>
      </c>
      <c r="J40" s="182"/>
      <c r="K40" s="183"/>
      <c r="L40" s="183">
        <f>L37+L39</f>
        <v>0</v>
      </c>
      <c r="M40" s="184">
        <f>M36</f>
        <v>86</v>
      </c>
      <c r="N40" s="185"/>
      <c r="O40" s="186" t="s">
        <v>86</v>
      </c>
      <c r="P40" s="178"/>
    </row>
    <row r="41" spans="1:16" ht="16.5" thickBot="1">
      <c r="A41" s="494" t="s">
        <v>82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6"/>
    </row>
    <row r="42" spans="1:16" ht="15.75">
      <c r="A42" s="54"/>
      <c r="B42" s="55" t="s">
        <v>137</v>
      </c>
      <c r="C42" s="63" t="s">
        <v>129</v>
      </c>
      <c r="D42" s="158">
        <v>2</v>
      </c>
      <c r="E42" s="158"/>
      <c r="F42" s="323">
        <v>2</v>
      </c>
      <c r="G42" s="188">
        <v>21</v>
      </c>
      <c r="H42" s="60">
        <f>G42*30</f>
        <v>630</v>
      </c>
      <c r="I42" s="61">
        <v>44</v>
      </c>
      <c r="J42" s="57"/>
      <c r="K42" s="57"/>
      <c r="L42" s="57"/>
      <c r="M42" s="62">
        <f>H42-I42</f>
        <v>586</v>
      </c>
      <c r="N42" s="189" t="s">
        <v>90</v>
      </c>
      <c r="O42" s="187" t="s">
        <v>94</v>
      </c>
      <c r="P42" s="65"/>
    </row>
    <row r="43" spans="1:16" ht="15.75">
      <c r="A43" s="66" t="s">
        <v>63</v>
      </c>
      <c r="B43" s="67" t="s">
        <v>206</v>
      </c>
      <c r="C43" s="68"/>
      <c r="D43" s="69">
        <v>2</v>
      </c>
      <c r="E43" s="69"/>
      <c r="F43" s="70"/>
      <c r="G43" s="190">
        <v>9</v>
      </c>
      <c r="H43" s="72">
        <f>G43*30</f>
        <v>270</v>
      </c>
      <c r="I43" s="73">
        <v>12</v>
      </c>
      <c r="J43" s="162" t="s">
        <v>95</v>
      </c>
      <c r="K43" s="69" t="s">
        <v>97</v>
      </c>
      <c r="L43" s="69"/>
      <c r="M43" s="74">
        <f>H43-I43</f>
        <v>258</v>
      </c>
      <c r="N43" s="191"/>
      <c r="O43" s="192" t="s">
        <v>90</v>
      </c>
      <c r="P43" s="75"/>
    </row>
    <row r="44" spans="1:16" ht="31.5">
      <c r="A44" s="66" t="s">
        <v>64</v>
      </c>
      <c r="B44" s="67" t="s">
        <v>207</v>
      </c>
      <c r="C44" s="68">
        <v>2</v>
      </c>
      <c r="D44" s="69"/>
      <c r="E44" s="69"/>
      <c r="F44" s="70"/>
      <c r="G44" s="190">
        <v>4.5</v>
      </c>
      <c r="H44" s="72">
        <f>G44*30</f>
        <v>135</v>
      </c>
      <c r="I44" s="73">
        <v>12</v>
      </c>
      <c r="J44" s="194" t="s">
        <v>88</v>
      </c>
      <c r="K44" s="194" t="s">
        <v>89</v>
      </c>
      <c r="L44" s="195"/>
      <c r="M44" s="74">
        <f>H44-I44</f>
        <v>123</v>
      </c>
      <c r="N44" s="191"/>
      <c r="O44" s="192" t="s">
        <v>90</v>
      </c>
      <c r="P44" s="75"/>
    </row>
    <row r="45" spans="1:16" ht="31.5">
      <c r="A45" s="66" t="s">
        <v>65</v>
      </c>
      <c r="B45" s="67" t="s">
        <v>120</v>
      </c>
      <c r="C45" s="68"/>
      <c r="D45" s="69">
        <v>2</v>
      </c>
      <c r="E45" s="69"/>
      <c r="F45" s="70"/>
      <c r="G45" s="190">
        <v>9</v>
      </c>
      <c r="H45" s="72">
        <f>G45*30</f>
        <v>270</v>
      </c>
      <c r="I45" s="73">
        <v>12</v>
      </c>
      <c r="J45" s="162" t="s">
        <v>95</v>
      </c>
      <c r="K45" s="69"/>
      <c r="L45" s="69" t="s">
        <v>97</v>
      </c>
      <c r="M45" s="74">
        <f>H45-I45</f>
        <v>258</v>
      </c>
      <c r="N45" s="191"/>
      <c r="O45" s="192" t="s">
        <v>90</v>
      </c>
      <c r="P45" s="75"/>
    </row>
    <row r="46" spans="1:16" ht="15.75">
      <c r="A46" s="66" t="s">
        <v>83</v>
      </c>
      <c r="B46" s="67" t="s">
        <v>73</v>
      </c>
      <c r="C46" s="68"/>
      <c r="D46" s="69"/>
      <c r="E46" s="69"/>
      <c r="F46" s="70"/>
      <c r="G46" s="190">
        <f>G47+G48</f>
        <v>7.5</v>
      </c>
      <c r="H46" s="72">
        <f>H47+H48</f>
        <v>225</v>
      </c>
      <c r="I46" s="73">
        <f>I47+I48</f>
        <v>20</v>
      </c>
      <c r="J46" s="162" t="s">
        <v>169</v>
      </c>
      <c r="K46" s="162" t="s">
        <v>91</v>
      </c>
      <c r="L46" s="162" t="s">
        <v>138</v>
      </c>
      <c r="M46" s="74">
        <f>M47+M48</f>
        <v>205</v>
      </c>
      <c r="N46" s="191"/>
      <c r="O46" s="192"/>
      <c r="P46" s="75"/>
    </row>
    <row r="47" spans="1:16" ht="15.75">
      <c r="A47" s="66" t="s">
        <v>211</v>
      </c>
      <c r="B47" s="67" t="s">
        <v>73</v>
      </c>
      <c r="C47" s="68">
        <v>1</v>
      </c>
      <c r="D47" s="69"/>
      <c r="E47" s="69"/>
      <c r="F47" s="70"/>
      <c r="G47" s="190">
        <v>6</v>
      </c>
      <c r="H47" s="72">
        <f>G47*30</f>
        <v>180</v>
      </c>
      <c r="I47" s="73">
        <v>12</v>
      </c>
      <c r="J47" s="196" t="s">
        <v>88</v>
      </c>
      <c r="K47" s="196" t="s">
        <v>91</v>
      </c>
      <c r="L47" s="196" t="s">
        <v>91</v>
      </c>
      <c r="M47" s="74">
        <f>H47-I47</f>
        <v>168</v>
      </c>
      <c r="N47" s="191" t="s">
        <v>90</v>
      </c>
      <c r="O47" s="192"/>
      <c r="P47" s="75"/>
    </row>
    <row r="48" spans="1:16" ht="15.75">
      <c r="A48" s="66" t="s">
        <v>212</v>
      </c>
      <c r="B48" s="67" t="s">
        <v>131</v>
      </c>
      <c r="C48" s="68"/>
      <c r="D48" s="69"/>
      <c r="E48" s="69"/>
      <c r="F48" s="70">
        <v>2</v>
      </c>
      <c r="G48" s="190">
        <v>1.5</v>
      </c>
      <c r="H48" s="72">
        <f>G48*30</f>
        <v>45</v>
      </c>
      <c r="I48" s="73">
        <v>8</v>
      </c>
      <c r="J48" s="197"/>
      <c r="K48" s="197"/>
      <c r="L48" s="196" t="s">
        <v>93</v>
      </c>
      <c r="M48" s="74">
        <f>H48-I48</f>
        <v>37</v>
      </c>
      <c r="N48" s="191"/>
      <c r="O48" s="192" t="s">
        <v>93</v>
      </c>
      <c r="P48" s="75"/>
    </row>
    <row r="49" spans="1:16" ht="15.75">
      <c r="A49" s="66" t="s">
        <v>124</v>
      </c>
      <c r="B49" s="193" t="s">
        <v>152</v>
      </c>
      <c r="C49" s="68">
        <v>2</v>
      </c>
      <c r="D49" s="69"/>
      <c r="E49" s="69"/>
      <c r="F49" s="70"/>
      <c r="G49" s="190">
        <v>4.5</v>
      </c>
      <c r="H49" s="72">
        <f>G49*30</f>
        <v>135</v>
      </c>
      <c r="I49" s="73">
        <v>12</v>
      </c>
      <c r="J49" s="162" t="s">
        <v>88</v>
      </c>
      <c r="K49" s="162" t="s">
        <v>89</v>
      </c>
      <c r="L49" s="162"/>
      <c r="M49" s="74">
        <f>H49-I49</f>
        <v>123</v>
      </c>
      <c r="N49" s="191"/>
      <c r="O49" s="192" t="s">
        <v>90</v>
      </c>
      <c r="P49" s="75"/>
    </row>
    <row r="50" spans="1:16" ht="15.75">
      <c r="A50" s="66" t="s">
        <v>125</v>
      </c>
      <c r="B50" s="193" t="s">
        <v>153</v>
      </c>
      <c r="C50" s="68">
        <v>2</v>
      </c>
      <c r="D50" s="69"/>
      <c r="E50" s="69"/>
      <c r="F50" s="70"/>
      <c r="G50" s="190">
        <v>4.5</v>
      </c>
      <c r="H50" s="72">
        <f>G50*30</f>
        <v>135</v>
      </c>
      <c r="I50" s="73">
        <v>12</v>
      </c>
      <c r="J50" s="162" t="s">
        <v>88</v>
      </c>
      <c r="K50" s="162" t="s">
        <v>89</v>
      </c>
      <c r="L50" s="162"/>
      <c r="M50" s="74">
        <f>H50-I50</f>
        <v>123</v>
      </c>
      <c r="N50" s="191"/>
      <c r="O50" s="192" t="s">
        <v>90</v>
      </c>
      <c r="P50" s="75"/>
    </row>
    <row r="51" spans="1:16" ht="15.75">
      <c r="A51" s="66" t="s">
        <v>126</v>
      </c>
      <c r="B51" s="193" t="s">
        <v>121</v>
      </c>
      <c r="C51" s="68"/>
      <c r="D51" s="69"/>
      <c r="E51" s="69"/>
      <c r="F51" s="70"/>
      <c r="G51" s="190">
        <f>G52+G53</f>
        <v>7.5</v>
      </c>
      <c r="H51" s="72">
        <f>H52+H53</f>
        <v>225</v>
      </c>
      <c r="I51" s="73">
        <f>I52+I53</f>
        <v>20</v>
      </c>
      <c r="J51" s="162" t="s">
        <v>88</v>
      </c>
      <c r="K51" s="162" t="s">
        <v>91</v>
      </c>
      <c r="L51" s="162" t="s">
        <v>138</v>
      </c>
      <c r="M51" s="74">
        <f>M52+M53</f>
        <v>205</v>
      </c>
      <c r="N51" s="191"/>
      <c r="O51" s="192"/>
      <c r="P51" s="75"/>
    </row>
    <row r="52" spans="1:16" ht="15.75">
      <c r="A52" s="66" t="s">
        <v>198</v>
      </c>
      <c r="B52" s="193" t="s">
        <v>121</v>
      </c>
      <c r="C52" s="68">
        <v>1</v>
      </c>
      <c r="D52" s="69"/>
      <c r="E52" s="69"/>
      <c r="F52" s="70"/>
      <c r="G52" s="190">
        <v>6</v>
      </c>
      <c r="H52" s="72">
        <f>G52*30</f>
        <v>180</v>
      </c>
      <c r="I52" s="73">
        <v>12</v>
      </c>
      <c r="J52" s="162" t="s">
        <v>88</v>
      </c>
      <c r="K52" s="162" t="s">
        <v>91</v>
      </c>
      <c r="L52" s="162" t="s">
        <v>91</v>
      </c>
      <c r="M52" s="74">
        <f>H52-I52</f>
        <v>168</v>
      </c>
      <c r="N52" s="191" t="s">
        <v>90</v>
      </c>
      <c r="O52" s="192"/>
      <c r="P52" s="75"/>
    </row>
    <row r="53" spans="1:16" ht="15.75">
      <c r="A53" s="66" t="s">
        <v>199</v>
      </c>
      <c r="B53" s="193" t="s">
        <v>132</v>
      </c>
      <c r="C53" s="68"/>
      <c r="D53" s="69"/>
      <c r="E53" s="69"/>
      <c r="F53" s="70">
        <v>2</v>
      </c>
      <c r="G53" s="190">
        <v>1.5</v>
      </c>
      <c r="H53" s="72">
        <f>G53*30</f>
        <v>45</v>
      </c>
      <c r="I53" s="73">
        <v>8</v>
      </c>
      <c r="J53" s="162"/>
      <c r="K53" s="162"/>
      <c r="L53" s="162" t="s">
        <v>93</v>
      </c>
      <c r="M53" s="74">
        <f>H53-I53</f>
        <v>37</v>
      </c>
      <c r="N53" s="191"/>
      <c r="O53" s="192" t="s">
        <v>93</v>
      </c>
      <c r="P53" s="75"/>
    </row>
    <row r="54" spans="1:16" ht="31.5">
      <c r="A54" s="66" t="s">
        <v>127</v>
      </c>
      <c r="B54" s="193" t="s">
        <v>122</v>
      </c>
      <c r="C54" s="68">
        <v>2</v>
      </c>
      <c r="D54" s="69"/>
      <c r="E54" s="69"/>
      <c r="F54" s="70"/>
      <c r="G54" s="190">
        <v>4.5</v>
      </c>
      <c r="H54" s="72">
        <f>G54*30</f>
        <v>135</v>
      </c>
      <c r="I54" s="73">
        <v>12</v>
      </c>
      <c r="J54" s="194" t="s">
        <v>88</v>
      </c>
      <c r="K54" s="194"/>
      <c r="L54" s="195" t="s">
        <v>89</v>
      </c>
      <c r="M54" s="74">
        <f>H54-I54</f>
        <v>123</v>
      </c>
      <c r="N54" s="191"/>
      <c r="O54" s="192" t="s">
        <v>90</v>
      </c>
      <c r="P54" s="75"/>
    </row>
    <row r="55" spans="1:16" ht="16.5" thickBot="1">
      <c r="A55" s="198" t="s">
        <v>128</v>
      </c>
      <c r="B55" s="199" t="s">
        <v>123</v>
      </c>
      <c r="C55" s="200"/>
      <c r="D55" s="167">
        <v>2</v>
      </c>
      <c r="E55" s="167"/>
      <c r="F55" s="201"/>
      <c r="G55" s="202">
        <v>9</v>
      </c>
      <c r="H55" s="171">
        <f>G55*30</f>
        <v>270</v>
      </c>
      <c r="I55" s="172">
        <v>12</v>
      </c>
      <c r="J55" s="203" t="s">
        <v>88</v>
      </c>
      <c r="K55" s="203"/>
      <c r="L55" s="204" t="s">
        <v>89</v>
      </c>
      <c r="M55" s="174">
        <f>H55-I55</f>
        <v>258</v>
      </c>
      <c r="N55" s="198"/>
      <c r="O55" s="176" t="s">
        <v>90</v>
      </c>
      <c r="P55" s="177"/>
    </row>
    <row r="56" spans="1:21" ht="16.5" thickBot="1">
      <c r="A56" s="464" t="s">
        <v>42</v>
      </c>
      <c r="B56" s="465"/>
      <c r="C56" s="465"/>
      <c r="D56" s="465"/>
      <c r="E56" s="465"/>
      <c r="F56" s="466"/>
      <c r="G56" s="205">
        <f>G42</f>
        <v>21</v>
      </c>
      <c r="H56" s="206">
        <f>H42</f>
        <v>630</v>
      </c>
      <c r="I56" s="207">
        <f>I42</f>
        <v>44</v>
      </c>
      <c r="J56" s="208"/>
      <c r="K56" s="209"/>
      <c r="L56" s="208"/>
      <c r="M56" s="210">
        <f>M42</f>
        <v>586</v>
      </c>
      <c r="N56" s="211" t="s">
        <v>90</v>
      </c>
      <c r="O56" s="100" t="s">
        <v>94</v>
      </c>
      <c r="P56" s="206"/>
      <c r="Q56" s="35"/>
      <c r="R56" s="35"/>
      <c r="S56" s="35"/>
      <c r="T56" s="35"/>
      <c r="U56" s="35"/>
    </row>
    <row r="57" spans="1:21" ht="16.5" thickBot="1">
      <c r="A57" s="488" t="s">
        <v>114</v>
      </c>
      <c r="B57" s="489"/>
      <c r="C57" s="489"/>
      <c r="D57" s="489"/>
      <c r="E57" s="489"/>
      <c r="F57" s="490"/>
      <c r="G57" s="123">
        <f>G40+G56</f>
        <v>24</v>
      </c>
      <c r="H57" s="212">
        <f>H40+H56</f>
        <v>720</v>
      </c>
      <c r="I57" s="213">
        <f>I40+I56</f>
        <v>48</v>
      </c>
      <c r="J57" s="214"/>
      <c r="K57" s="214"/>
      <c r="L57" s="214"/>
      <c r="M57" s="215">
        <f>M40+M56</f>
        <v>672</v>
      </c>
      <c r="N57" s="211" t="s">
        <v>90</v>
      </c>
      <c r="O57" s="100" t="s">
        <v>130</v>
      </c>
      <c r="P57" s="206"/>
      <c r="Q57" s="35"/>
      <c r="R57" s="35"/>
      <c r="S57" s="35"/>
      <c r="T57" s="35"/>
      <c r="U57" s="35"/>
    </row>
    <row r="58" spans="1:21" s="26" customFormat="1" ht="16.5" thickBot="1">
      <c r="A58" s="487" t="s">
        <v>115</v>
      </c>
      <c r="B58" s="487"/>
      <c r="C58" s="487"/>
      <c r="D58" s="487"/>
      <c r="E58" s="487"/>
      <c r="F58" s="487"/>
      <c r="G58" s="123">
        <f>G33+G57</f>
        <v>90</v>
      </c>
      <c r="H58" s="212">
        <f>H33+H57</f>
        <v>2700</v>
      </c>
      <c r="I58" s="213">
        <f>I33+I57</f>
        <v>110</v>
      </c>
      <c r="J58" s="214"/>
      <c r="K58" s="214"/>
      <c r="L58" s="214"/>
      <c r="M58" s="215">
        <f>M33+M57</f>
        <v>1600</v>
      </c>
      <c r="N58" s="211" t="s">
        <v>201</v>
      </c>
      <c r="O58" s="100" t="s">
        <v>203</v>
      </c>
      <c r="P58" s="206"/>
      <c r="R58" s="36"/>
      <c r="S58" s="36"/>
      <c r="T58" s="36"/>
      <c r="U58" s="36"/>
    </row>
    <row r="59" spans="1:21" s="26" customFormat="1" ht="17.25" customHeight="1" thickBot="1">
      <c r="A59" s="469" t="s">
        <v>170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150" t="str">
        <f>N58</f>
        <v>36/16</v>
      </c>
      <c r="O59" s="208" t="str">
        <f>O58</f>
        <v>38/20</v>
      </c>
      <c r="P59" s="206"/>
      <c r="Q59" s="35"/>
      <c r="R59" s="35"/>
      <c r="S59" s="35"/>
      <c r="T59" s="35"/>
      <c r="U59" s="35"/>
    </row>
    <row r="60" spans="1:16" s="26" customFormat="1" ht="16.5" thickBot="1">
      <c r="A60" s="470" t="s">
        <v>112</v>
      </c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150">
        <v>4</v>
      </c>
      <c r="O60" s="216">
        <v>2</v>
      </c>
      <c r="P60" s="217"/>
    </row>
    <row r="61" spans="1:16" s="26" customFormat="1" ht="16.5" thickBot="1">
      <c r="A61" s="470" t="s">
        <v>113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218">
        <v>3</v>
      </c>
      <c r="O61" s="219">
        <v>5</v>
      </c>
      <c r="P61" s="220">
        <v>1</v>
      </c>
    </row>
    <row r="62" spans="1:16" s="26" customFormat="1" ht="16.5" thickBot="1">
      <c r="A62" s="470" t="s">
        <v>141</v>
      </c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221"/>
      <c r="O62" s="222"/>
      <c r="P62" s="223"/>
    </row>
    <row r="63" spans="1:16" s="26" customFormat="1" ht="16.5" thickBot="1">
      <c r="A63" s="468" t="s">
        <v>41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224">
        <v>1</v>
      </c>
      <c r="O63" s="225">
        <v>1</v>
      </c>
      <c r="P63" s="226"/>
    </row>
    <row r="64" spans="1:16" s="26" customFormat="1" ht="16.5" thickBot="1">
      <c r="A64" s="499" t="s">
        <v>134</v>
      </c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1"/>
      <c r="N64" s="506">
        <f>G12+G13+G14+G15+G19+G20+G21+G22+G23+G24+G27+G36+G42</f>
        <v>60</v>
      </c>
      <c r="O64" s="507"/>
      <c r="P64" s="227">
        <f>G28+G31</f>
        <v>30</v>
      </c>
    </row>
    <row r="65" spans="1:16" s="26" customFormat="1" ht="16.5" thickBot="1">
      <c r="A65" s="504" t="s">
        <v>133</v>
      </c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497" t="s">
        <v>45</v>
      </c>
      <c r="M65" s="498"/>
      <c r="N65" s="228">
        <f>G33/G58*100</f>
        <v>73.33333333333333</v>
      </c>
      <c r="O65" s="123" t="s">
        <v>75</v>
      </c>
      <c r="P65" s="229">
        <f>G57/G58*100</f>
        <v>26.666666666666668</v>
      </c>
    </row>
    <row r="66" spans="1:16" s="26" customFormat="1" ht="16.5" thickBot="1">
      <c r="A66" s="471" t="s">
        <v>155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3"/>
    </row>
    <row r="67" spans="1:16" s="26" customFormat="1" ht="32.25" thickBot="1">
      <c r="A67" s="230" t="s">
        <v>156</v>
      </c>
      <c r="B67" s="231" t="s">
        <v>144</v>
      </c>
      <c r="C67" s="232">
        <v>2</v>
      </c>
      <c r="D67" s="232">
        <v>1</v>
      </c>
      <c r="E67" s="233"/>
      <c r="F67" s="234"/>
      <c r="G67" s="235">
        <v>6</v>
      </c>
      <c r="H67" s="236">
        <f>G67*30</f>
        <v>180</v>
      </c>
      <c r="I67" s="237">
        <v>32</v>
      </c>
      <c r="J67" s="238"/>
      <c r="K67" s="238"/>
      <c r="L67" s="214" t="s">
        <v>94</v>
      </c>
      <c r="M67" s="239">
        <f>H67-I67</f>
        <v>148</v>
      </c>
      <c r="N67" s="230" t="s">
        <v>154</v>
      </c>
      <c r="O67" s="240" t="s">
        <v>154</v>
      </c>
      <c r="P67" s="241"/>
    </row>
    <row r="68" spans="1:16" s="26" customFormat="1" ht="18.75" customHeight="1">
      <c r="A68" s="467" t="s">
        <v>139</v>
      </c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</row>
    <row r="69" spans="2:16" s="26" customFormat="1" ht="21" customHeight="1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N69" s="243"/>
      <c r="O69" s="243"/>
      <c r="P69" s="243"/>
    </row>
    <row r="70" spans="2:16" s="26" customFormat="1" ht="23.25" customHeight="1">
      <c r="B70" s="244" t="s">
        <v>140</v>
      </c>
      <c r="C70" s="242"/>
      <c r="D70" s="480"/>
      <c r="E70" s="480"/>
      <c r="F70" s="480"/>
      <c r="G70" s="480"/>
      <c r="I70" s="474" t="s">
        <v>177</v>
      </c>
      <c r="J70" s="474"/>
      <c r="K70" s="474"/>
      <c r="L70" s="474"/>
      <c r="N70" s="243"/>
      <c r="O70" s="243"/>
      <c r="P70" s="243"/>
    </row>
    <row r="71" spans="2:16" s="26" customFormat="1" ht="15" customHeight="1">
      <c r="B71" s="244"/>
      <c r="C71" s="242"/>
      <c r="D71" s="242"/>
      <c r="E71" s="242"/>
      <c r="F71" s="242"/>
      <c r="G71" s="242"/>
      <c r="H71" s="242"/>
      <c r="I71" s="242"/>
      <c r="J71" s="242"/>
      <c r="K71" s="242"/>
      <c r="N71" s="243"/>
      <c r="O71" s="243"/>
      <c r="P71" s="243"/>
    </row>
    <row r="72" spans="2:16" s="26" customFormat="1" ht="22.5" customHeight="1">
      <c r="B72" s="244" t="s">
        <v>100</v>
      </c>
      <c r="C72" s="242"/>
      <c r="D72" s="478"/>
      <c r="E72" s="478"/>
      <c r="F72" s="479"/>
      <c r="G72" s="479"/>
      <c r="H72" s="245"/>
      <c r="I72" s="474" t="s">
        <v>178</v>
      </c>
      <c r="J72" s="474"/>
      <c r="K72" s="474"/>
      <c r="L72" s="474"/>
      <c r="N72" s="243"/>
      <c r="O72" s="243"/>
      <c r="P72" s="243"/>
    </row>
    <row r="73" spans="2:16" s="26" customFormat="1" ht="18.75" customHeight="1">
      <c r="B73" s="244"/>
      <c r="C73" s="242"/>
      <c r="D73" s="242"/>
      <c r="E73" s="242"/>
      <c r="F73" s="246"/>
      <c r="G73" s="246"/>
      <c r="H73" s="244"/>
      <c r="I73" s="244"/>
      <c r="J73" s="247"/>
      <c r="K73" s="247"/>
      <c r="N73" s="243"/>
      <c r="O73" s="243"/>
      <c r="P73" s="243"/>
    </row>
    <row r="74" spans="2:16" s="26" customFormat="1" ht="22.5" customHeight="1">
      <c r="B74" s="244" t="s">
        <v>68</v>
      </c>
      <c r="C74" s="242"/>
      <c r="D74" s="480"/>
      <c r="E74" s="480"/>
      <c r="F74" s="480"/>
      <c r="G74" s="480"/>
      <c r="H74" s="245"/>
      <c r="I74" s="474" t="s">
        <v>179</v>
      </c>
      <c r="J74" s="474"/>
      <c r="K74" s="474"/>
      <c r="L74" s="474"/>
      <c r="N74" s="243"/>
      <c r="O74" s="243"/>
      <c r="P74" s="243"/>
    </row>
    <row r="75" spans="2:16" s="26" customFormat="1" ht="18.75" customHeight="1">
      <c r="B75" s="248"/>
      <c r="H75" s="248"/>
      <c r="I75" s="248"/>
      <c r="J75" s="248"/>
      <c r="K75" s="248"/>
      <c r="N75" s="243"/>
      <c r="O75" s="243"/>
      <c r="P75" s="243"/>
    </row>
    <row r="76" spans="2:16" s="26" customFormat="1" ht="18.75" customHeight="1">
      <c r="B76" s="244" t="s">
        <v>69</v>
      </c>
      <c r="C76" s="242"/>
      <c r="D76" s="478"/>
      <c r="E76" s="478"/>
      <c r="F76" s="479"/>
      <c r="G76" s="479"/>
      <c r="H76" s="245"/>
      <c r="I76" s="474" t="s">
        <v>180</v>
      </c>
      <c r="J76" s="474"/>
      <c r="K76" s="474"/>
      <c r="L76" s="474"/>
      <c r="N76" s="243"/>
      <c r="O76" s="243"/>
      <c r="P76" s="243"/>
    </row>
    <row r="77" spans="2:16" s="26" customFormat="1" ht="18.75" customHeight="1">
      <c r="B77" s="248"/>
      <c r="N77" s="243"/>
      <c r="O77" s="243"/>
      <c r="P77" s="243"/>
    </row>
    <row r="78" spans="2:16" s="26" customFormat="1" ht="22.5" customHeight="1">
      <c r="B78" s="244" t="s">
        <v>182</v>
      </c>
      <c r="C78" s="242"/>
      <c r="D78" s="478"/>
      <c r="E78" s="478"/>
      <c r="F78" s="479"/>
      <c r="G78" s="479"/>
      <c r="H78" s="242"/>
      <c r="I78" s="474" t="s">
        <v>181</v>
      </c>
      <c r="J78" s="474"/>
      <c r="K78" s="474"/>
      <c r="L78" s="474"/>
      <c r="N78" s="243"/>
      <c r="O78" s="243"/>
      <c r="P78" s="243"/>
    </row>
    <row r="79" spans="1:16" s="26" customFormat="1" ht="18.75" customHeight="1">
      <c r="A79" s="249"/>
      <c r="B79" s="250"/>
      <c r="C79" s="477" t="s">
        <v>28</v>
      </c>
      <c r="D79" s="477"/>
      <c r="E79" s="477"/>
      <c r="F79" s="477"/>
      <c r="G79" s="477"/>
      <c r="H79" s="477"/>
      <c r="I79" s="477"/>
      <c r="J79" s="477"/>
      <c r="K79" s="477"/>
      <c r="L79" s="251"/>
      <c r="M79" s="251"/>
      <c r="N79" s="243"/>
      <c r="O79" s="243"/>
      <c r="P79" s="243"/>
    </row>
    <row r="80" spans="1:16" ht="23.25" customHeight="1">
      <c r="A80" s="252"/>
      <c r="B80" s="244"/>
      <c r="C80" s="242"/>
      <c r="D80" s="475"/>
      <c r="E80" s="475"/>
      <c r="F80" s="476"/>
      <c r="G80" s="476"/>
      <c r="H80" s="253"/>
      <c r="I80" s="474"/>
      <c r="J80" s="474"/>
      <c r="K80" s="474"/>
      <c r="L80" s="474"/>
      <c r="M80" s="29"/>
      <c r="N80" s="29"/>
      <c r="O80" s="29"/>
      <c r="P80" s="29"/>
    </row>
    <row r="81" spans="1:16" ht="15.75">
      <c r="A81" s="252"/>
      <c r="B81" s="29"/>
      <c r="C81" s="253"/>
      <c r="D81" s="254"/>
      <c r="E81" s="254"/>
      <c r="F81" s="253"/>
      <c r="G81" s="253"/>
      <c r="H81" s="253"/>
      <c r="I81" s="29"/>
      <c r="J81" s="29"/>
      <c r="K81" s="29"/>
      <c r="L81" s="29"/>
      <c r="M81" s="29"/>
      <c r="N81" s="29"/>
      <c r="O81" s="29"/>
      <c r="P81" s="29"/>
    </row>
  </sheetData>
  <sheetProtection/>
  <mergeCells count="64">
    <mergeCell ref="I70:L70"/>
    <mergeCell ref="A16:F16"/>
    <mergeCell ref="A2:A7"/>
    <mergeCell ref="D3:D7"/>
    <mergeCell ref="E3:F3"/>
    <mergeCell ref="A17:P17"/>
    <mergeCell ref="A9:P9"/>
    <mergeCell ref="L4:L7"/>
    <mergeCell ref="N4:O4"/>
    <mergeCell ref="E4:E7"/>
    <mergeCell ref="A29:F29"/>
    <mergeCell ref="A10:P10"/>
    <mergeCell ref="O5:O7"/>
    <mergeCell ref="P5:P7"/>
    <mergeCell ref="C3:C7"/>
    <mergeCell ref="M3:M7"/>
    <mergeCell ref="N5:N7"/>
    <mergeCell ref="B2:B7"/>
    <mergeCell ref="C2:F2"/>
    <mergeCell ref="G2:G7"/>
    <mergeCell ref="A1:P1"/>
    <mergeCell ref="N2:P3"/>
    <mergeCell ref="H3:H7"/>
    <mergeCell ref="K4:K7"/>
    <mergeCell ref="I4:I7"/>
    <mergeCell ref="J4:J7"/>
    <mergeCell ref="H2:M2"/>
    <mergeCell ref="I3:L3"/>
    <mergeCell ref="F4:F7"/>
    <mergeCell ref="A32:F32"/>
    <mergeCell ref="A41:P41"/>
    <mergeCell ref="L65:M65"/>
    <mergeCell ref="A64:M64"/>
    <mergeCell ref="A33:F33"/>
    <mergeCell ref="A65:K65"/>
    <mergeCell ref="A60:M60"/>
    <mergeCell ref="A61:M61"/>
    <mergeCell ref="A35:P35"/>
    <mergeCell ref="N64:O64"/>
    <mergeCell ref="A26:P26"/>
    <mergeCell ref="A30:P30"/>
    <mergeCell ref="A25:F25"/>
    <mergeCell ref="A34:P34"/>
    <mergeCell ref="I78:L78"/>
    <mergeCell ref="A58:F58"/>
    <mergeCell ref="A57:F57"/>
    <mergeCell ref="D72:G72"/>
    <mergeCell ref="D76:G76"/>
    <mergeCell ref="D70:G70"/>
    <mergeCell ref="I80:L80"/>
    <mergeCell ref="D80:G80"/>
    <mergeCell ref="I72:L72"/>
    <mergeCell ref="I74:L74"/>
    <mergeCell ref="I76:L76"/>
    <mergeCell ref="C79:K79"/>
    <mergeCell ref="D78:G78"/>
    <mergeCell ref="D74:G74"/>
    <mergeCell ref="A40:F40"/>
    <mergeCell ref="A56:F56"/>
    <mergeCell ref="A68:P68"/>
    <mergeCell ref="A63:M63"/>
    <mergeCell ref="A59:M59"/>
    <mergeCell ref="A62:M62"/>
    <mergeCell ref="A66:P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7" max="15" man="1"/>
    <brk id="65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2024-03-13T19:47:15Z</cp:lastPrinted>
  <dcterms:created xsi:type="dcterms:W3CDTF">2018-09-25T13:00:18Z</dcterms:created>
  <dcterms:modified xsi:type="dcterms:W3CDTF">2024-03-13T19:47:24Z</dcterms:modified>
  <cp:category/>
  <cp:version/>
  <cp:contentType/>
  <cp:contentStatus/>
</cp:coreProperties>
</file>